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580" windowHeight="8835"/>
  </bookViews>
  <sheets>
    <sheet name="Blanko" sheetId="7" r:id="rId1"/>
    <sheet name="Language" sheetId="8" state="hidden" r:id="rId2"/>
  </sheets>
  <definedNames>
    <definedName name="_xlnm.Print_Titles" localSheetId="0">Blanko!$1:$4</definedName>
  </definedNames>
  <calcPr calcId="145621"/>
</workbook>
</file>

<file path=xl/calcChain.xml><?xml version="1.0" encoding="utf-8"?>
<calcChain xmlns="http://schemas.openxmlformats.org/spreadsheetml/2006/main">
  <c r="N74" i="7" l="1"/>
  <c r="A83" i="7"/>
  <c r="U87" i="7"/>
  <c r="J87" i="7"/>
  <c r="D87" i="7"/>
  <c r="D85" i="7"/>
  <c r="A74" i="7"/>
  <c r="U80" i="7"/>
  <c r="J80" i="7"/>
  <c r="D78" i="7"/>
  <c r="P76" i="7"/>
  <c r="N76" i="7"/>
  <c r="H76" i="7"/>
  <c r="D76" i="7"/>
  <c r="H67" i="7"/>
  <c r="A65" i="7"/>
  <c r="U71" i="7"/>
  <c r="J71" i="7"/>
  <c r="D69" i="7"/>
  <c r="P67" i="7"/>
  <c r="N67" i="7"/>
  <c r="D67" i="7"/>
  <c r="U62" i="7"/>
  <c r="J62" i="7"/>
  <c r="P58" i="7"/>
  <c r="N58" i="7"/>
  <c r="H58" i="7"/>
  <c r="D60" i="7"/>
  <c r="D58" i="7"/>
  <c r="A56" i="7"/>
  <c r="U53" i="7"/>
  <c r="J53" i="7"/>
  <c r="D53" i="7"/>
  <c r="D51" i="7"/>
  <c r="A49" i="7"/>
  <c r="A45" i="7"/>
  <c r="A42" i="7"/>
  <c r="A34" i="7"/>
  <c r="A26" i="7"/>
  <c r="V23" i="7"/>
  <c r="D23" i="7"/>
  <c r="V21" i="7"/>
  <c r="D21" i="7"/>
  <c r="V19" i="7"/>
  <c r="D19" i="7"/>
  <c r="A17" i="7"/>
  <c r="V11" i="7"/>
  <c r="V13" i="7"/>
  <c r="D13" i="7"/>
  <c r="D11" i="7"/>
  <c r="K6" i="7"/>
  <c r="A8" i="7"/>
  <c r="D3" i="7"/>
  <c r="A6" i="7"/>
  <c r="AA4" i="7"/>
  <c r="AA3" i="7"/>
  <c r="X3" i="7"/>
  <c r="AA1" i="7"/>
  <c r="X1" i="7"/>
</calcChain>
</file>

<file path=xl/sharedStrings.xml><?xml version="1.0" encoding="utf-8"?>
<sst xmlns="http://schemas.openxmlformats.org/spreadsheetml/2006/main" count="343" uniqueCount="106">
  <si>
    <t>Erstelldatum:</t>
  </si>
  <si>
    <t>Änd.-Datum:</t>
  </si>
  <si>
    <t>►</t>
  </si>
  <si>
    <t>Festlegung der Sprache</t>
  </si>
  <si>
    <t>Sprachauswahl</t>
  </si>
  <si>
    <t>Deutsch</t>
  </si>
  <si>
    <t>Version:</t>
  </si>
  <si>
    <t>English</t>
  </si>
  <si>
    <t>Siehe rechts - Erläuterungen zum Versionswechsel</t>
  </si>
  <si>
    <t>中文</t>
  </si>
  <si>
    <t>Chinesisch</t>
  </si>
  <si>
    <t>Select Language</t>
  </si>
  <si>
    <t>text not available</t>
  </si>
  <si>
    <t>Versionsübersicht</t>
  </si>
  <si>
    <t>Aktiv</t>
  </si>
  <si>
    <t>Indexliste</t>
  </si>
  <si>
    <t>Issue Date:</t>
  </si>
  <si>
    <t>Seite:</t>
  </si>
  <si>
    <t>Page:</t>
  </si>
  <si>
    <t>Revision Date:</t>
  </si>
  <si>
    <t>Änd.-Stand:</t>
  </si>
  <si>
    <t>Revision status:</t>
  </si>
  <si>
    <t>Bemerkungen</t>
  </si>
  <si>
    <t>Angelegt - Basisdokument</t>
  </si>
  <si>
    <t>01</t>
  </si>
  <si>
    <t>02</t>
  </si>
  <si>
    <t>03</t>
  </si>
  <si>
    <t>04</t>
  </si>
  <si>
    <t>05</t>
  </si>
  <si>
    <t>06</t>
  </si>
  <si>
    <t>Portugiesisch</t>
  </si>
  <si>
    <t>Portuguesa</t>
  </si>
  <si>
    <t>Magyar</t>
  </si>
  <si>
    <t>Englisch</t>
  </si>
  <si>
    <t>Ungarisch</t>
  </si>
  <si>
    <t>00</t>
  </si>
  <si>
    <t>Sprachauswahl:</t>
  </si>
  <si>
    <t>Datum:</t>
  </si>
  <si>
    <t>Start der Verweise ""</t>
  </si>
  <si>
    <t>Unterschrift Ersteller:</t>
  </si>
  <si>
    <t>0</t>
  </si>
  <si>
    <t>Antrag auf Sonderfreigabe durch den Lieferanten</t>
  </si>
  <si>
    <t>Request for special release by the supplier</t>
  </si>
  <si>
    <t>Vom Lieferanten auszufüllen:</t>
  </si>
  <si>
    <t>To be completed by the supplier:</t>
  </si>
  <si>
    <t>Produktbezeichnung:</t>
  </si>
  <si>
    <t>Product name:</t>
  </si>
  <si>
    <t>Artikel-Nr.:</t>
  </si>
  <si>
    <t>Article-No.:</t>
  </si>
  <si>
    <t>Lieferant:</t>
  </si>
  <si>
    <t>Supplier:</t>
  </si>
  <si>
    <t>Lieferanten-Nr.:</t>
  </si>
  <si>
    <t>Supplier-No.:</t>
  </si>
  <si>
    <t>Formular bitte per E-Mail als Excel-Datei an den strategischen Einkäufer senden!</t>
  </si>
  <si>
    <t>Please send the form per Excel spread-sheet to the strategic purchaser!</t>
  </si>
  <si>
    <t>Strategischer Einkäufer:</t>
  </si>
  <si>
    <t>Strategic purchaser:</t>
  </si>
  <si>
    <t>Bestell-Nr.:</t>
  </si>
  <si>
    <t>Purchase Order No.:</t>
  </si>
  <si>
    <t>Angaben zum Auftrag / Ansprechpartner bei Hübner:</t>
  </si>
  <si>
    <t>Information about the order / contact person at Hübner:</t>
  </si>
  <si>
    <t>Konstrukteur:</t>
  </si>
  <si>
    <t>Constructor:</t>
  </si>
  <si>
    <t>affected quantity:</t>
  </si>
  <si>
    <t>betroffene Menge:</t>
  </si>
  <si>
    <t>Drawing-No.:</t>
  </si>
  <si>
    <t>Start der Verweise "Lieferantenangaben"</t>
  </si>
  <si>
    <t>Index:</t>
  </si>
  <si>
    <t>Zeichnungs-Nr.:</t>
  </si>
  <si>
    <t>Ist - Zustand:</t>
  </si>
  <si>
    <t>current condition</t>
  </si>
  <si>
    <t>Hinweis: Eine erteilte Sonderfreigabe bezieht sich nur auf die "betroffene Menge". Das Dokument ist dem Lieferschein beizufügen.</t>
  </si>
  <si>
    <t>required condition</t>
  </si>
  <si>
    <t>Soll - Zustand</t>
  </si>
  <si>
    <t>Start der Verweise "Hübnerangaben"</t>
  </si>
  <si>
    <t>Von Hübner auszufüllen:</t>
  </si>
  <si>
    <t>To be completed by Hübner:</t>
  </si>
  <si>
    <t>Bemerkung strategischer Einkauf:</t>
  </si>
  <si>
    <t>Comments of the strategic purchasing dept.:</t>
  </si>
  <si>
    <t>Entscheidung Konstruktion und Entwicklung:</t>
  </si>
  <si>
    <t>Decision of the Design and Engineering dept.:</t>
  </si>
  <si>
    <t>Zustimmung:</t>
  </si>
  <si>
    <t>Ablehnung:</t>
  </si>
  <si>
    <t>Rejection:</t>
  </si>
  <si>
    <t>Sachbearbeiter:</t>
  </si>
  <si>
    <t>Person in charge:</t>
  </si>
  <si>
    <t>Date / Signature:</t>
  </si>
  <si>
    <t>Datum / Unterschrift:</t>
  </si>
  <si>
    <t>Entscheidung Qualitätswesen:</t>
  </si>
  <si>
    <t>Decision of the Quality Management dept.:</t>
  </si>
  <si>
    <t>Entscheidung strategischer Einkauf:</t>
  </si>
  <si>
    <t>Decision of the Strategic Purchasing dept.:</t>
  </si>
  <si>
    <t>Acceptance:</t>
  </si>
  <si>
    <t>Zustimmung Kunde erforderlich?</t>
  </si>
  <si>
    <t>Ja</t>
  </si>
  <si>
    <t>Yes</t>
  </si>
  <si>
    <t>Nein</t>
  </si>
  <si>
    <t>No</t>
  </si>
  <si>
    <t>Decision of customer required?</t>
  </si>
  <si>
    <t>Bemusterung erforderlich?</t>
  </si>
  <si>
    <t>Sampling required?</t>
  </si>
  <si>
    <t>Note: An agreed special release refers only to the "affected quantity". Please attach this document to the delivery note.</t>
  </si>
  <si>
    <t>Entscheidung KBA-Beauftragter (sofern KBA relevant):</t>
  </si>
  <si>
    <t>Decision of the KBA representive (if KBA relevant):</t>
  </si>
  <si>
    <t>(nur Sparte Straße sofern KBA-relevante Produkte)</t>
  </si>
  <si>
    <t>(only Division Bus and if KBA-relevant products)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</si>
</sst>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name val="Times New Roman"/>
      <family val="1"/>
    </font>
    <font>
      <sz val="14"/>
      <color indexed="12"/>
      <name val="Arial"/>
      <family val="2"/>
    </font>
    <font>
      <sz val="10"/>
      <name val="Arial Unicode MS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63"/>
      <name val="Arial"/>
      <family val="2"/>
    </font>
    <font>
      <sz val="10"/>
      <color indexed="63"/>
      <name val="Arial Unicode MS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Border="1"/>
    <xf numFmtId="0" fontId="0" fillId="0" borderId="5" xfId="0" applyBorder="1" applyAlignment="1"/>
    <xf numFmtId="0" fontId="0" fillId="0" borderId="6" xfId="0" applyBorder="1" applyAlignment="1"/>
    <xf numFmtId="14" fontId="0" fillId="0" borderId="6" xfId="0" applyNumberFormat="1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2" fillId="0" borderId="3" xfId="0" applyFont="1" applyBorder="1" applyAlignme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1" fillId="0" borderId="0" xfId="1" applyFont="1"/>
    <xf numFmtId="0" fontId="1" fillId="0" borderId="0" xfId="1" applyFont="1" applyBorder="1"/>
    <xf numFmtId="0" fontId="1" fillId="0" borderId="0" xfId="2" applyFill="1" applyAlignment="1" applyProtection="1">
      <alignment horizontal="center" vertical="center"/>
    </xf>
    <xf numFmtId="0" fontId="1" fillId="0" borderId="0" xfId="2" applyFill="1" applyAlignment="1" applyProtection="1">
      <alignment vertical="center"/>
    </xf>
    <xf numFmtId="0" fontId="1" fillId="0" borderId="0" xfId="2" applyFill="1" applyAlignment="1" applyProtection="1">
      <alignment horizontal="left" vertical="center"/>
    </xf>
    <xf numFmtId="0" fontId="10" fillId="2" borderId="0" xfId="2" applyFont="1" applyFill="1" applyBorder="1" applyAlignment="1" applyProtection="1">
      <alignment horizontal="center" vertical="center"/>
    </xf>
    <xf numFmtId="0" fontId="1" fillId="0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0" fontId="1" fillId="0" borderId="0" xfId="2" applyFill="1" applyBorder="1" applyAlignment="1" applyProtection="1">
      <alignment vertical="center"/>
    </xf>
    <xf numFmtId="0" fontId="1" fillId="0" borderId="0" xfId="2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horizontal="left" vertical="center"/>
    </xf>
    <xf numFmtId="0" fontId="1" fillId="4" borderId="10" xfId="2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vertical="center"/>
    </xf>
    <xf numFmtId="9" fontId="11" fillId="0" borderId="0" xfId="2" applyNumberFormat="1" applyFont="1" applyFill="1" applyBorder="1" applyAlignment="1" applyProtection="1">
      <alignment vertical="center"/>
    </xf>
    <xf numFmtId="0" fontId="1" fillId="2" borderId="9" xfId="0" applyNumberFormat="1" applyFont="1" applyFill="1" applyBorder="1" applyAlignment="1" applyProtection="1">
      <alignment vertical="center"/>
      <protection hidden="1"/>
    </xf>
    <xf numFmtId="0" fontId="1" fillId="0" borderId="1" xfId="0" applyNumberFormat="1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vertical="center"/>
    </xf>
    <xf numFmtId="0" fontId="3" fillId="4" borderId="10" xfId="2" quotePrefix="1" applyFont="1" applyFill="1" applyBorder="1" applyAlignment="1" applyProtection="1">
      <alignment horizontal="left" vertical="center"/>
    </xf>
    <xf numFmtId="0" fontId="1" fillId="2" borderId="14" xfId="0" applyNumberFormat="1" applyFont="1" applyFill="1" applyBorder="1" applyAlignment="1" applyProtection="1">
      <alignment vertical="center"/>
      <protection hidden="1"/>
    </xf>
    <xf numFmtId="49" fontId="3" fillId="2" borderId="14" xfId="2" applyNumberFormat="1" applyFont="1" applyFill="1" applyBorder="1" applyAlignment="1" applyProtection="1">
      <alignment horizontal="left" vertical="center"/>
    </xf>
    <xf numFmtId="0" fontId="1" fillId="2" borderId="15" xfId="2" applyFont="1" applyFill="1" applyBorder="1" applyAlignment="1" applyProtection="1">
      <alignment horizontal="left" vertical="center"/>
    </xf>
    <xf numFmtId="0" fontId="1" fillId="2" borderId="15" xfId="0" applyNumberFormat="1" applyFont="1" applyFill="1" applyBorder="1" applyAlignment="1" applyProtection="1">
      <alignment vertical="center"/>
      <protection hidden="1"/>
    </xf>
    <xf numFmtId="0" fontId="1" fillId="0" borderId="0" xfId="2" applyFont="1" applyFill="1" applyBorder="1" applyAlignment="1" applyProtection="1">
      <alignment vertical="center"/>
    </xf>
    <xf numFmtId="0" fontId="1" fillId="0" borderId="3" xfId="2" applyFill="1" applyBorder="1" applyAlignment="1" applyProtection="1">
      <alignment vertical="center"/>
    </xf>
    <xf numFmtId="0" fontId="3" fillId="2" borderId="0" xfId="2" applyFont="1" applyFill="1" applyAlignment="1" applyProtection="1">
      <alignment horizontal="center"/>
    </xf>
    <xf numFmtId="0" fontId="3" fillId="2" borderId="3" xfId="2" applyFont="1" applyFill="1" applyBorder="1" applyAlignment="1" applyProtection="1">
      <alignment vertical="center"/>
    </xf>
    <xf numFmtId="0" fontId="3" fillId="2" borderId="0" xfId="2" applyFont="1" applyFill="1" applyAlignment="1" applyProtection="1">
      <alignment horizontal="left" vertical="center"/>
    </xf>
    <xf numFmtId="0" fontId="3" fillId="2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0" fontId="14" fillId="0" borderId="0" xfId="2" applyFont="1" applyFill="1" applyAlignment="1" applyProtection="1">
      <alignment horizontal="center" vertical="center"/>
    </xf>
    <xf numFmtId="0" fontId="14" fillId="0" borderId="3" xfId="2" applyFont="1" applyFill="1" applyBorder="1" applyAlignment="1" applyProtection="1">
      <alignment vertical="center"/>
    </xf>
    <xf numFmtId="0" fontId="14" fillId="0" borderId="0" xfId="2" applyFont="1" applyFill="1" applyAlignment="1" applyProtection="1">
      <alignment horizontal="left" vertical="center"/>
    </xf>
    <xf numFmtId="0" fontId="14" fillId="0" borderId="0" xfId="2" applyFont="1" applyFill="1" applyAlignment="1" applyProtection="1">
      <alignment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horizontal="center" vertical="center"/>
    </xf>
    <xf numFmtId="0" fontId="1" fillId="0" borderId="0" xfId="2" applyFont="1" applyFill="1" applyAlignment="1" applyProtection="1">
      <alignment horizontal="center" vertical="center"/>
    </xf>
    <xf numFmtId="0" fontId="1" fillId="0" borderId="3" xfId="2" applyFont="1" applyFill="1" applyBorder="1" applyAlignment="1" applyProtection="1">
      <alignment vertical="center"/>
    </xf>
    <xf numFmtId="0" fontId="1" fillId="0" borderId="0" xfId="3" applyFont="1" applyFill="1" applyAlignment="1" applyProtection="1">
      <alignment horizontal="left"/>
    </xf>
    <xf numFmtId="0" fontId="3" fillId="5" borderId="11" xfId="2" applyFont="1" applyFill="1" applyBorder="1" applyAlignment="1" applyProtection="1">
      <alignment vertical="center"/>
    </xf>
    <xf numFmtId="0" fontId="1" fillId="5" borderId="12" xfId="2" applyFill="1" applyBorder="1" applyAlignment="1" applyProtection="1">
      <alignment horizontal="center" vertical="center"/>
    </xf>
    <xf numFmtId="0" fontId="1" fillId="5" borderId="13" xfId="2" applyFill="1" applyBorder="1" applyAlignment="1" applyProtection="1">
      <alignment vertical="center"/>
    </xf>
    <xf numFmtId="0" fontId="1" fillId="0" borderId="0" xfId="2" applyFont="1" applyFill="1" applyAlignment="1" applyProtection="1">
      <alignment horizontal="left" vertical="center"/>
    </xf>
    <xf numFmtId="49" fontId="3" fillId="2" borderId="1" xfId="2" applyNumberFormat="1" applyFont="1" applyFill="1" applyBorder="1" applyAlignment="1" applyProtection="1">
      <alignment vertical="center"/>
    </xf>
    <xf numFmtId="14" fontId="1" fillId="2" borderId="0" xfId="2" applyNumberFormat="1" applyFill="1" applyBorder="1" applyAlignment="1" applyProtection="1">
      <alignment horizontal="center" vertical="center"/>
    </xf>
    <xf numFmtId="0" fontId="1" fillId="2" borderId="3" xfId="2" applyFont="1" applyFill="1" applyBorder="1" applyAlignment="1" applyProtection="1">
      <alignment vertical="center"/>
    </xf>
    <xf numFmtId="0" fontId="1" fillId="2" borderId="0" xfId="2" applyFill="1" applyBorder="1" applyAlignment="1" applyProtection="1">
      <alignment horizontal="center" vertical="center"/>
    </xf>
    <xf numFmtId="0" fontId="1" fillId="0" borderId="0" xfId="2" applyFill="1" applyAlignment="1" applyProtection="1">
      <alignment horizontal="center"/>
    </xf>
    <xf numFmtId="0" fontId="1" fillId="0" borderId="0" xfId="2" applyFill="1" applyBorder="1" applyProtection="1"/>
    <xf numFmtId="0" fontId="1" fillId="2" borderId="0" xfId="2" applyFill="1" applyBorder="1" applyAlignment="1" applyProtection="1">
      <alignment horizontal="center"/>
    </xf>
    <xf numFmtId="0" fontId="1" fillId="2" borderId="3" xfId="2" applyFont="1" applyFill="1" applyBorder="1" applyProtection="1"/>
    <xf numFmtId="0" fontId="17" fillId="0" borderId="0" xfId="2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left" vertical="center" wrapText="1"/>
      <protection hidden="1"/>
    </xf>
    <xf numFmtId="0" fontId="1" fillId="2" borderId="1" xfId="2" applyFill="1" applyBorder="1" applyAlignment="1" applyProtection="1">
      <alignment vertical="center"/>
    </xf>
    <xf numFmtId="0" fontId="1" fillId="2" borderId="3" xfId="2" applyFill="1" applyBorder="1" applyAlignment="1" applyProtection="1">
      <alignment vertical="center"/>
    </xf>
    <xf numFmtId="0" fontId="1" fillId="2" borderId="0" xfId="2" applyFill="1" applyAlignment="1" applyProtection="1">
      <alignment horizontal="center" vertical="center"/>
    </xf>
    <xf numFmtId="0" fontId="3" fillId="2" borderId="0" xfId="4" applyFont="1" applyFill="1" applyBorder="1" applyAlignment="1" applyProtection="1">
      <alignment horizontal="left" vertical="center" wrapText="1"/>
      <protection hidden="1"/>
    </xf>
    <xf numFmtId="0" fontId="1" fillId="2" borderId="0" xfId="4" applyFont="1" applyFill="1" applyBorder="1" applyAlignment="1" applyProtection="1">
      <alignment horizontal="left" vertical="center" wrapText="1"/>
      <protection hidden="1"/>
    </xf>
    <xf numFmtId="0" fontId="1" fillId="2" borderId="0" xfId="2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" fillId="2" borderId="2" xfId="2" applyFill="1" applyBorder="1" applyAlignment="1" applyProtection="1">
      <alignment vertical="center"/>
    </xf>
    <xf numFmtId="0" fontId="1" fillId="2" borderId="8" xfId="2" applyFill="1" applyBorder="1" applyAlignment="1" applyProtection="1">
      <alignment horizontal="center" vertical="center"/>
    </xf>
    <xf numFmtId="0" fontId="1" fillId="2" borderId="4" xfId="2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2" fillId="3" borderId="5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1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horizontal="left" vertical="center"/>
    </xf>
    <xf numFmtId="0" fontId="1" fillId="0" borderId="1" xfId="2" applyFill="1" applyBorder="1" applyAlignment="1" applyProtection="1">
      <alignment vertical="center"/>
    </xf>
    <xf numFmtId="0" fontId="3" fillId="2" borderId="3" xfId="2" applyFont="1" applyFill="1" applyBorder="1" applyAlignment="1" applyProtection="1">
      <alignment horizontal="right" vertical="center"/>
    </xf>
    <xf numFmtId="49" fontId="19" fillId="0" borderId="0" xfId="0" applyNumberFormat="1" applyFont="1" applyFill="1" applyBorder="1" applyAlignment="1" applyProtection="1">
      <alignment horizontal="right"/>
    </xf>
    <xf numFmtId="0" fontId="19" fillId="0" borderId="1" xfId="2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right"/>
    </xf>
    <xf numFmtId="49" fontId="1" fillId="0" borderId="0" xfId="2" applyNumberFormat="1" applyFill="1" applyBorder="1" applyAlignment="1" applyProtection="1">
      <alignment vertical="center"/>
    </xf>
    <xf numFmtId="0" fontId="1" fillId="0" borderId="0" xfId="2" applyFont="1" applyFill="1" applyAlignment="1" applyProtection="1">
      <alignment horizontal="center"/>
    </xf>
    <xf numFmtId="0" fontId="1" fillId="0" borderId="0" xfId="2" applyFont="1" applyFill="1" applyBorder="1" applyAlignment="1" applyProtection="1">
      <alignment horizontal="left" vertical="center"/>
    </xf>
    <xf numFmtId="0" fontId="19" fillId="0" borderId="2" xfId="2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right"/>
    </xf>
    <xf numFmtId="0" fontId="1" fillId="0" borderId="0" xfId="2" applyFill="1" applyBorder="1" applyAlignment="1" applyProtection="1">
      <alignment horizontal="center"/>
    </xf>
    <xf numFmtId="0" fontId="1" fillId="2" borderId="0" xfId="2" applyFont="1" applyFill="1" applyAlignment="1" applyProtection="1">
      <alignment horizontal="left" vertical="center"/>
    </xf>
    <xf numFmtId="0" fontId="4" fillId="0" borderId="2" xfId="0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1" fillId="8" borderId="0" xfId="2" applyFont="1" applyFill="1" applyAlignment="1" applyProtection="1">
      <alignment horizontal="left" vertical="center"/>
    </xf>
    <xf numFmtId="0" fontId="1" fillId="8" borderId="0" xfId="2" applyFont="1" applyFill="1" applyBorder="1" applyAlignment="1" applyProtection="1">
      <alignment vertical="center"/>
    </xf>
    <xf numFmtId="0" fontId="1" fillId="7" borderId="0" xfId="1" applyFont="1" applyFill="1"/>
    <xf numFmtId="0" fontId="1" fillId="2" borderId="3" xfId="2" applyFont="1" applyFill="1" applyBorder="1" applyAlignment="1" applyProtection="1">
      <alignment horizontal="left" vertical="center"/>
    </xf>
    <xf numFmtId="0" fontId="12" fillId="3" borderId="10" xfId="2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hidden="1"/>
    </xf>
    <xf numFmtId="0" fontId="0" fillId="0" borderId="3" xfId="0" applyBorder="1" applyAlignment="1"/>
    <xf numFmtId="0" fontId="0" fillId="0" borderId="8" xfId="0" applyBorder="1" applyAlignment="1">
      <alignment horizontal="left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0" fillId="0" borderId="3" xfId="0" applyBorder="1" applyAlignment="1" applyProtection="1">
      <alignment horizontal="center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4" fillId="7" borderId="0" xfId="0" applyFont="1" applyFill="1" applyBorder="1" applyProtection="1"/>
    <xf numFmtId="0" fontId="6" fillId="7" borderId="0" xfId="0" applyFont="1" applyFill="1" applyBorder="1" applyProtection="1"/>
    <xf numFmtId="0" fontId="9" fillId="7" borderId="0" xfId="0" applyFont="1" applyFill="1" applyBorder="1" applyAlignment="1" applyProtection="1">
      <alignment horizontal="center"/>
    </xf>
    <xf numFmtId="0" fontId="4" fillId="0" borderId="3" xfId="0" applyFont="1" applyBorder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6" fillId="0" borderId="1" xfId="0" applyFont="1" applyBorder="1" applyProtection="1"/>
    <xf numFmtId="0" fontId="6" fillId="0" borderId="0" xfId="0" applyFont="1" applyBorder="1" applyProtection="1"/>
    <xf numFmtId="0" fontId="6" fillId="7" borderId="0" xfId="0" applyFont="1" applyFill="1" applyBorder="1" applyAlignment="1" applyProtection="1"/>
    <xf numFmtId="0" fontId="7" fillId="0" borderId="1" xfId="0" applyFont="1" applyBorder="1" applyProtection="1"/>
    <xf numFmtId="0" fontId="6" fillId="7" borderId="0" xfId="0" applyFont="1" applyFill="1" applyBorder="1" applyAlignment="1" applyProtection="1">
      <alignment horizontal="left"/>
    </xf>
    <xf numFmtId="0" fontId="6" fillId="0" borderId="3" xfId="0" applyFont="1" applyBorder="1" applyProtection="1"/>
    <xf numFmtId="0" fontId="6" fillId="0" borderId="0" xfId="0" applyFont="1" applyBorder="1" applyAlignment="1" applyProtection="1">
      <alignment horizontal="right"/>
    </xf>
    <xf numFmtId="0" fontId="4" fillId="7" borderId="0" xfId="0" applyFont="1" applyFill="1" applyBorder="1" applyAlignment="1" applyProtection="1"/>
    <xf numFmtId="0" fontId="3" fillId="0" borderId="1" xfId="0" applyFont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3" xfId="0" applyFont="1" applyBorder="1" applyProtection="1"/>
    <xf numFmtId="0" fontId="0" fillId="7" borderId="0" xfId="0" applyFill="1" applyBorder="1" applyProtection="1"/>
    <xf numFmtId="0" fontId="4" fillId="0" borderId="3" xfId="0" applyFont="1" applyBorder="1" applyAlignment="1" applyProtection="1">
      <alignment horizontal="left"/>
    </xf>
    <xf numFmtId="0" fontId="9" fillId="7" borderId="8" xfId="0" applyFont="1" applyFill="1" applyBorder="1" applyAlignment="1" applyProtection="1">
      <alignment horizontal="center"/>
    </xf>
    <xf numFmtId="0" fontId="6" fillId="7" borderId="8" xfId="0" applyFont="1" applyFill="1" applyBorder="1" applyProtection="1"/>
    <xf numFmtId="0" fontId="6" fillId="0" borderId="8" xfId="0" applyFont="1" applyBorder="1" applyProtection="1"/>
    <xf numFmtId="0" fontId="4" fillId="0" borderId="8" xfId="0" applyFont="1" applyBorder="1" applyProtection="1"/>
    <xf numFmtId="0" fontId="6" fillId="7" borderId="0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8" fillId="0" borderId="3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horizontal="left" vertical="center"/>
    </xf>
    <xf numFmtId="0" fontId="0" fillId="7" borderId="3" xfId="0" applyFill="1" applyBorder="1" applyAlignment="1" applyProtection="1">
      <alignment horizontal="left" vertical="center"/>
    </xf>
    <xf numFmtId="0" fontId="1" fillId="0" borderId="0" xfId="0" applyFont="1" applyAlignment="1">
      <alignment horizontal="right"/>
    </xf>
    <xf numFmtId="0" fontId="6" fillId="7" borderId="0" xfId="0" applyFont="1" applyFill="1" applyBorder="1"/>
    <xf numFmtId="0" fontId="21" fillId="7" borderId="0" xfId="0" applyFont="1" applyFill="1" applyBorder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7" borderId="0" xfId="0" applyFont="1" applyFill="1" applyBorder="1" applyAlignment="1" applyProtection="1">
      <alignment horizontal="right"/>
    </xf>
    <xf numFmtId="0" fontId="3" fillId="0" borderId="5" xfId="0" applyFont="1" applyBorder="1" applyProtection="1"/>
    <xf numFmtId="0" fontId="5" fillId="0" borderId="6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Protection="1"/>
    <xf numFmtId="0" fontId="3" fillId="0" borderId="17" xfId="0" applyFont="1" applyBorder="1" applyProtection="1"/>
    <xf numFmtId="0" fontId="5" fillId="0" borderId="18" xfId="0" applyFont="1" applyBorder="1" applyProtection="1"/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Protection="1"/>
    <xf numFmtId="0" fontId="1" fillId="0" borderId="2" xfId="0" applyFont="1" applyBorder="1" applyAlignment="1" applyProtection="1">
      <alignment horizontal="left"/>
    </xf>
    <xf numFmtId="0" fontId="6" fillId="7" borderId="8" xfId="0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/>
    <xf numFmtId="0" fontId="1" fillId="0" borderId="8" xfId="0" applyFont="1" applyBorder="1" applyAlignment="1" applyProtection="1">
      <alignment horizontal="left"/>
    </xf>
    <xf numFmtId="0" fontId="4" fillId="0" borderId="8" xfId="0" applyFont="1" applyBorder="1"/>
    <xf numFmtId="0" fontId="0" fillId="7" borderId="8" xfId="0" applyFill="1" applyBorder="1" applyProtection="1"/>
    <xf numFmtId="0" fontId="4" fillId="0" borderId="4" xfId="0" applyFont="1" applyBorder="1" applyAlignment="1" applyProtection="1">
      <alignment horizontal="left"/>
    </xf>
    <xf numFmtId="0" fontId="3" fillId="0" borderId="1" xfId="0" applyFont="1" applyBorder="1" applyAlignment="1" applyProtection="1"/>
    <xf numFmtId="0" fontId="3" fillId="0" borderId="0" xfId="0" applyFont="1" applyBorder="1" applyAlignment="1" applyProtection="1"/>
    <xf numFmtId="0" fontId="3" fillId="0" borderId="3" xfId="0" applyFont="1" applyBorder="1" applyAlignment="1" applyProtection="1"/>
    <xf numFmtId="0" fontId="3" fillId="0" borderId="2" xfId="0" applyFont="1" applyBorder="1" applyAlignment="1" applyProtection="1"/>
    <xf numFmtId="0" fontId="3" fillId="0" borderId="8" xfId="0" applyFont="1" applyBorder="1" applyAlignment="1" applyProtection="1"/>
    <xf numFmtId="0" fontId="3" fillId="0" borderId="4" xfId="0" applyFont="1" applyBorder="1" applyAlignment="1" applyProtection="1"/>
    <xf numFmtId="0" fontId="3" fillId="0" borderId="16" xfId="0" applyFont="1" applyBorder="1" applyAlignment="1" applyProtection="1"/>
    <xf numFmtId="0" fontId="20" fillId="0" borderId="0" xfId="0" applyFont="1" applyBorder="1" applyAlignment="1" applyProtection="1">
      <alignment horizontal="left"/>
    </xf>
    <xf numFmtId="0" fontId="1" fillId="7" borderId="0" xfId="0" applyFont="1" applyFill="1" applyBorder="1" applyAlignment="1" applyProtection="1"/>
    <xf numFmtId="0" fontId="6" fillId="0" borderId="0" xfId="0" applyFont="1" applyProtection="1"/>
    <xf numFmtId="0" fontId="1" fillId="7" borderId="3" xfId="0" applyFont="1" applyFill="1" applyBorder="1" applyAlignment="1" applyProtection="1"/>
    <xf numFmtId="0" fontId="8" fillId="6" borderId="5" xfId="0" applyFont="1" applyFill="1" applyBorder="1" applyAlignment="1" applyProtection="1">
      <alignment horizontal="left" vertical="center"/>
    </xf>
    <xf numFmtId="0" fontId="8" fillId="6" borderId="6" xfId="0" applyFont="1" applyFill="1" applyBorder="1" applyAlignment="1" applyProtection="1">
      <alignment horizontal="left" vertical="center"/>
    </xf>
    <xf numFmtId="0" fontId="8" fillId="6" borderId="7" xfId="0" applyFont="1" applyFill="1" applyBorder="1" applyAlignment="1" applyProtection="1">
      <alignment horizontal="left" vertical="center"/>
    </xf>
    <xf numFmtId="0" fontId="8" fillId="6" borderId="2" xfId="0" applyFont="1" applyFill="1" applyBorder="1" applyAlignment="1" applyProtection="1">
      <alignment horizontal="left" vertical="center"/>
    </xf>
    <xf numFmtId="0" fontId="8" fillId="6" borderId="8" xfId="0" applyFont="1" applyFill="1" applyBorder="1" applyAlignment="1" applyProtection="1">
      <alignment horizontal="left" vertical="center"/>
    </xf>
    <xf numFmtId="0" fontId="8" fillId="6" borderId="4" xfId="0" applyFont="1" applyFill="1" applyBorder="1" applyAlignment="1" applyProtection="1">
      <alignment horizontal="left" vertical="center"/>
    </xf>
    <xf numFmtId="14" fontId="4" fillId="0" borderId="5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49" fontId="4" fillId="7" borderId="8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14" fontId="4" fillId="7" borderId="2" xfId="0" applyNumberFormat="1" applyFont="1" applyFill="1" applyBorder="1" applyAlignment="1">
      <alignment horizontal="center"/>
    </xf>
    <xf numFmtId="14" fontId="4" fillId="7" borderId="8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6" borderId="16" xfId="0" applyFont="1" applyFill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left"/>
    </xf>
    <xf numFmtId="49" fontId="1" fillId="6" borderId="16" xfId="0" applyNumberFormat="1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center"/>
    </xf>
  </cellXfs>
  <cellStyles count="5">
    <cellStyle name="Standard" xfId="0" builtinId="0"/>
    <cellStyle name="Standard 2" xfId="1"/>
    <cellStyle name="Standard_1-2 Kapazität Brose" xfId="2"/>
    <cellStyle name="Standard_1-2 Kapazität Brose 1.0" xfId="3"/>
    <cellStyle name="Standard_BESPRLI" xfId="4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Language!$B$2" fmlaRange="Language!$D$3:$D$7" noThreeD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52753</xdr:rowOff>
    </xdr:from>
    <xdr:to>
      <xdr:col>2</xdr:col>
      <xdr:colOff>401571</xdr:colOff>
      <xdr:row>3</xdr:row>
      <xdr:rowOff>161926</xdr:rowOff>
    </xdr:to>
    <xdr:pic>
      <xdr:nvPicPr>
        <xdr:cNvPr id="35" name="Grafik 0" descr="HUBNER_Logo_fuer_Vorlage.jpg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2753"/>
          <a:ext cx="753996" cy="766398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85725</xdr:rowOff>
        </xdr:from>
        <xdr:to>
          <xdr:col>7</xdr:col>
          <xdr:colOff>47625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28575</xdr:rowOff>
        </xdr:from>
        <xdr:to>
          <xdr:col>6</xdr:col>
          <xdr:colOff>57150</xdr:colOff>
          <xdr:row>52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28575</xdr:rowOff>
        </xdr:from>
        <xdr:to>
          <xdr:col>6</xdr:col>
          <xdr:colOff>57150</xdr:colOff>
          <xdr:row>54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28575</xdr:rowOff>
        </xdr:from>
        <xdr:to>
          <xdr:col>6</xdr:col>
          <xdr:colOff>57150</xdr:colOff>
          <xdr:row>59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28575</xdr:rowOff>
        </xdr:from>
        <xdr:to>
          <xdr:col>6</xdr:col>
          <xdr:colOff>57150</xdr:colOff>
          <xdr:row>60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56</xdr:row>
          <xdr:rowOff>9525</xdr:rowOff>
        </xdr:from>
        <xdr:to>
          <xdr:col>15</xdr:col>
          <xdr:colOff>66675</xdr:colOff>
          <xdr:row>58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56</xdr:row>
          <xdr:rowOff>9525</xdr:rowOff>
        </xdr:from>
        <xdr:to>
          <xdr:col>17</xdr:col>
          <xdr:colOff>57150</xdr:colOff>
          <xdr:row>58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65</xdr:row>
          <xdr:rowOff>28575</xdr:rowOff>
        </xdr:from>
        <xdr:to>
          <xdr:col>6</xdr:col>
          <xdr:colOff>57150</xdr:colOff>
          <xdr:row>68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67</xdr:row>
          <xdr:rowOff>28575</xdr:rowOff>
        </xdr:from>
        <xdr:to>
          <xdr:col>6</xdr:col>
          <xdr:colOff>57150</xdr:colOff>
          <xdr:row>69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65</xdr:row>
          <xdr:rowOff>9525</xdr:rowOff>
        </xdr:from>
        <xdr:to>
          <xdr:col>15</xdr:col>
          <xdr:colOff>66675</xdr:colOff>
          <xdr:row>67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65</xdr:row>
          <xdr:rowOff>9525</xdr:rowOff>
        </xdr:from>
        <xdr:to>
          <xdr:col>17</xdr:col>
          <xdr:colOff>57150</xdr:colOff>
          <xdr:row>67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74</xdr:row>
          <xdr:rowOff>28575</xdr:rowOff>
        </xdr:from>
        <xdr:to>
          <xdr:col>6</xdr:col>
          <xdr:colOff>57150</xdr:colOff>
          <xdr:row>77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76</xdr:row>
          <xdr:rowOff>38100</xdr:rowOff>
        </xdr:from>
        <xdr:to>
          <xdr:col>6</xdr:col>
          <xdr:colOff>57150</xdr:colOff>
          <xdr:row>78</xdr:row>
          <xdr:rowOff>57150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74</xdr:row>
          <xdr:rowOff>9525</xdr:rowOff>
        </xdr:from>
        <xdr:to>
          <xdr:col>15</xdr:col>
          <xdr:colOff>66675</xdr:colOff>
          <xdr:row>76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74</xdr:row>
          <xdr:rowOff>9525</xdr:rowOff>
        </xdr:from>
        <xdr:to>
          <xdr:col>17</xdr:col>
          <xdr:colOff>57150</xdr:colOff>
          <xdr:row>76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83</xdr:row>
          <xdr:rowOff>28575</xdr:rowOff>
        </xdr:from>
        <xdr:to>
          <xdr:col>6</xdr:col>
          <xdr:colOff>57150</xdr:colOff>
          <xdr:row>86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85</xdr:row>
          <xdr:rowOff>28575</xdr:rowOff>
        </xdr:from>
        <xdr:to>
          <xdr:col>6</xdr:col>
          <xdr:colOff>57150</xdr:colOff>
          <xdr:row>88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F91"/>
  <sheetViews>
    <sheetView showGridLines="0" tabSelected="1" zoomScaleNormal="100" workbookViewId="0">
      <selection activeCell="F11" sqref="F11:Q11"/>
    </sheetView>
  </sheetViews>
  <sheetFormatPr baseColWidth="10" defaultRowHeight="12.75" x14ac:dyDescent="0.2"/>
  <cols>
    <col min="1" max="1" width="3.7109375" customWidth="1"/>
    <col min="2" max="2" width="3.85546875" customWidth="1"/>
    <col min="3" max="3" width="7.85546875" customWidth="1"/>
    <col min="4" max="4" width="3.7109375" customWidth="1"/>
    <col min="5" max="5" width="1.42578125" customWidth="1"/>
    <col min="6" max="6" width="2.28515625" customWidth="1"/>
    <col min="7" max="9" width="3.85546875" customWidth="1"/>
    <col min="10" max="10" width="3.85546875" style="1" customWidth="1"/>
    <col min="11" max="11" width="3.85546875" customWidth="1"/>
    <col min="12" max="12" width="3.85546875" style="1" customWidth="1"/>
    <col min="13" max="17" width="3.85546875" customWidth="1"/>
    <col min="18" max="18" width="1.85546875" customWidth="1"/>
    <col min="19" max="19" width="3.5703125" customWidth="1"/>
    <col min="20" max="20" width="3.140625" customWidth="1"/>
    <col min="21" max="21" width="3.85546875" customWidth="1"/>
    <col min="22" max="22" width="2.85546875" customWidth="1"/>
    <col min="23" max="23" width="0.85546875" customWidth="1"/>
    <col min="24" max="24" width="3.140625" customWidth="1"/>
    <col min="25" max="25" width="4" customWidth="1"/>
    <col min="26" max="26" width="5.5703125" customWidth="1"/>
    <col min="27" max="28" width="4.140625" customWidth="1"/>
    <col min="29" max="29" width="3.28515625" customWidth="1"/>
  </cols>
  <sheetData>
    <row r="1" spans="1:32" x14ac:dyDescent="0.2">
      <c r="A1" s="4"/>
      <c r="B1" s="5"/>
      <c r="C1" s="7"/>
      <c r="D1" s="5"/>
      <c r="E1" s="5"/>
      <c r="F1" s="5"/>
      <c r="G1" s="5"/>
      <c r="H1" s="5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04" t="str">
        <f>HLOOKUP(Language!$B$2,Language!$B$12:$H$90,5)</f>
        <v>Erstelldatum:</v>
      </c>
      <c r="Y1" s="205"/>
      <c r="Z1" s="206"/>
      <c r="AA1" s="198" t="str">
        <f>HLOOKUP(Language!$B$2,Language!$B$12:$H$90,6)</f>
        <v>Seite:</v>
      </c>
      <c r="AB1" s="199"/>
      <c r="AC1" s="200"/>
    </row>
    <row r="2" spans="1:32" ht="21" customHeight="1" x14ac:dyDescent="0.25">
      <c r="A2" s="8"/>
      <c r="B2" s="9"/>
      <c r="C2" s="118"/>
      <c r="D2" s="215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155"/>
      <c r="X2" s="210">
        <v>42263</v>
      </c>
      <c r="Y2" s="211"/>
      <c r="Z2" s="212"/>
      <c r="AA2" s="201">
        <v>1</v>
      </c>
      <c r="AB2" s="202"/>
      <c r="AC2" s="203"/>
    </row>
    <row r="3" spans="1:32" ht="18" x14ac:dyDescent="0.25">
      <c r="A3" s="8"/>
      <c r="B3" s="9"/>
      <c r="C3" s="12"/>
      <c r="D3" s="217" t="str">
        <f>HLOOKUP(Language!$B$2,Language!$B$12:$H$90,4)</f>
        <v>Antrag auf Sonderfreigabe durch den Lieferanten</v>
      </c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9"/>
      <c r="X3" s="204" t="str">
        <f>HLOOKUP(Language!$B$2,Language!$B$12:$H$90,7)</f>
        <v>Änd.-Datum:</v>
      </c>
      <c r="Y3" s="205"/>
      <c r="Z3" s="206"/>
      <c r="AA3" s="204" t="str">
        <f>HLOOKUP(Language!$B$2,Language!$B$12:$H$90,8)</f>
        <v>Änd.-Stand:</v>
      </c>
      <c r="AB3" s="205"/>
      <c r="AC3" s="206"/>
      <c r="AF3" s="15"/>
    </row>
    <row r="4" spans="1:32" ht="18.75" customHeight="1" x14ac:dyDescent="0.2">
      <c r="A4" s="103"/>
      <c r="B4" s="10"/>
      <c r="C4" s="11"/>
      <c r="D4" s="213"/>
      <c r="E4" s="214"/>
      <c r="F4" s="214"/>
      <c r="G4" s="214"/>
      <c r="H4" s="214"/>
      <c r="I4" s="214"/>
      <c r="J4" s="214"/>
      <c r="K4" s="214"/>
      <c r="L4" s="214"/>
      <c r="M4" s="214"/>
      <c r="N4" s="119"/>
      <c r="O4" s="119"/>
      <c r="P4" s="119"/>
      <c r="Q4" s="119"/>
      <c r="R4" s="119"/>
      <c r="S4" s="119"/>
      <c r="T4" s="119"/>
      <c r="U4" s="119"/>
      <c r="V4" s="119"/>
      <c r="W4" s="154"/>
      <c r="X4" s="210"/>
      <c r="Y4" s="211"/>
      <c r="Z4" s="212"/>
      <c r="AA4" s="207" t="str">
        <f>Language!C5</f>
        <v>0</v>
      </c>
      <c r="AB4" s="208"/>
      <c r="AC4" s="209"/>
      <c r="AF4" s="15"/>
    </row>
    <row r="5" spans="1:32" ht="11.25" customHeight="1" x14ac:dyDescent="0.2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2"/>
    </row>
    <row r="6" spans="1:32" s="13" customFormat="1" x14ac:dyDescent="0.2">
      <c r="A6" s="153" t="str">
        <f>HLOOKUP(Language!$B$2,Language!$B$12:$H$90,2)</f>
        <v>Sprachauswahl:</v>
      </c>
      <c r="C6" s="123"/>
      <c r="F6" s="123"/>
      <c r="G6" s="125"/>
      <c r="H6" s="125"/>
      <c r="I6" s="126"/>
      <c r="J6" s="127"/>
      <c r="K6" s="162" t="str">
        <f>HLOOKUP(Language!$B$2,Language!$B$12:$H$90,10)</f>
        <v>Formular bitte per E-Mail als Excel-Datei an den strategischen Einkäufer senden!</v>
      </c>
      <c r="L6" s="127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7"/>
      <c r="Y6" s="127"/>
      <c r="Z6" s="123"/>
      <c r="AA6" s="123"/>
      <c r="AB6" s="123"/>
      <c r="AC6" s="128"/>
    </row>
    <row r="7" spans="1:32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1"/>
    </row>
    <row r="8" spans="1:32" x14ac:dyDescent="0.2">
      <c r="A8" s="192" t="str">
        <f>HLOOKUP(Language!$B$2,Language!$B$12:$H$90,9)</f>
        <v>Vom Lieferanten auszufüllen: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4"/>
    </row>
    <row r="9" spans="1:32" x14ac:dyDescent="0.2">
      <c r="A9" s="195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7"/>
    </row>
    <row r="10" spans="1:32" ht="6.75" customHeight="1" x14ac:dyDescent="0.2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9"/>
    </row>
    <row r="11" spans="1:32" s="14" customFormat="1" ht="21.75" customHeight="1" x14ac:dyDescent="0.2">
      <c r="A11" s="134"/>
      <c r="B11" s="135"/>
      <c r="C11" s="135"/>
      <c r="D11" s="163" t="str">
        <f>HLOOKUP(Language!$B$2,Language!$B$12:$H$90,31)</f>
        <v>Produktbezeichnung:</v>
      </c>
      <c r="E11" s="124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189"/>
      <c r="S11" s="135"/>
      <c r="T11" s="189"/>
      <c r="U11" s="190"/>
      <c r="V11" s="163" t="str">
        <f>HLOOKUP(Language!$B$2,Language!$B$12:$H$90,35)</f>
        <v>Artikel-Nr.:</v>
      </c>
      <c r="X11" s="235"/>
      <c r="Y11" s="235"/>
      <c r="Z11" s="235"/>
      <c r="AA11" s="235"/>
      <c r="AB11" s="235"/>
      <c r="AC11" s="191"/>
    </row>
    <row r="12" spans="1:32" s="14" customFormat="1" ht="3.75" customHeight="1" x14ac:dyDescent="0.2">
      <c r="A12" s="137"/>
      <c r="B12" s="135"/>
      <c r="C12" s="135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138"/>
      <c r="Z12" s="135"/>
      <c r="AA12" s="135"/>
      <c r="AB12" s="135"/>
      <c r="AC12" s="139"/>
    </row>
    <row r="13" spans="1:32" s="14" customFormat="1" ht="21.75" customHeight="1" x14ac:dyDescent="0.2">
      <c r="A13" s="137"/>
      <c r="B13" s="135"/>
      <c r="C13" s="135"/>
      <c r="D13" s="164" t="str">
        <f>HLOOKUP(Language!$B$2,Language!$B$12:$H$90,32)</f>
        <v>Lieferant:</v>
      </c>
      <c r="E13" s="16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189"/>
      <c r="S13" s="146"/>
      <c r="T13" s="132"/>
      <c r="U13" s="133"/>
      <c r="V13" s="165" t="str">
        <f>HLOOKUP(Language!$B$2,Language!$B$12:$H$90,33)</f>
        <v>Lieferanten-Nr.:</v>
      </c>
      <c r="W13" s="136"/>
      <c r="X13" s="220"/>
      <c r="Y13" s="220"/>
      <c r="Z13" s="220"/>
      <c r="AA13" s="220"/>
      <c r="AB13" s="220"/>
      <c r="AC13" s="139"/>
    </row>
    <row r="14" spans="1:32" s="14" customFormat="1" ht="3.75" customHeight="1" x14ac:dyDescent="0.2">
      <c r="A14" s="137"/>
      <c r="B14" s="135"/>
      <c r="C14" s="135"/>
      <c r="D14" s="140"/>
      <c r="E14" s="140"/>
      <c r="F14" s="136"/>
      <c r="G14" s="141"/>
      <c r="H14" s="136"/>
      <c r="I14" s="136"/>
      <c r="J14" s="136"/>
      <c r="K14" s="136"/>
      <c r="L14" s="136"/>
      <c r="M14" s="141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9"/>
    </row>
    <row r="15" spans="1:32" s="3" customFormat="1" ht="3.75" customHeight="1" x14ac:dyDescent="0.2">
      <c r="A15" s="142"/>
      <c r="B15" s="143"/>
      <c r="C15" s="143"/>
      <c r="D15" s="143"/>
      <c r="E15" s="143"/>
      <c r="F15" s="143"/>
      <c r="G15" s="143"/>
      <c r="H15" s="143"/>
      <c r="I15" s="143"/>
      <c r="J15" s="156"/>
      <c r="K15" s="143"/>
      <c r="L15" s="156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5"/>
    </row>
    <row r="16" spans="1:32" s="3" customFormat="1" ht="6" customHeight="1" x14ac:dyDescent="0.2">
      <c r="A16" s="142"/>
      <c r="B16" s="143"/>
      <c r="C16" s="143"/>
      <c r="D16" s="143"/>
      <c r="E16" s="143"/>
      <c r="F16" s="143"/>
      <c r="G16" s="143"/>
      <c r="H16" s="143"/>
      <c r="I16" s="143"/>
      <c r="J16" s="144"/>
      <c r="K16" s="143"/>
      <c r="L16" s="144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5"/>
    </row>
    <row r="17" spans="1:29" s="3" customFormat="1" x14ac:dyDescent="0.2">
      <c r="A17" s="142" t="str">
        <f>HLOOKUP(Language!$B$2,Language!$B$12:$H$90,34)</f>
        <v>Angaben zum Auftrag / Ansprechpartner bei Hübner:</v>
      </c>
      <c r="B17" s="143"/>
      <c r="C17" s="143"/>
      <c r="D17" s="143"/>
      <c r="E17" s="143"/>
      <c r="F17" s="143"/>
      <c r="G17" s="143"/>
      <c r="H17" s="143"/>
      <c r="I17" s="143"/>
      <c r="J17" s="144"/>
      <c r="K17" s="143"/>
      <c r="L17" s="144"/>
      <c r="M17" s="143"/>
      <c r="N17" s="143"/>
      <c r="O17" s="143"/>
      <c r="P17" s="143"/>
      <c r="Q17" s="143"/>
      <c r="R17" s="143"/>
      <c r="S17" s="143"/>
      <c r="T17" s="143"/>
      <c r="U17" s="233"/>
      <c r="V17" s="233"/>
      <c r="W17" s="233"/>
      <c r="X17" s="233"/>
      <c r="Y17" s="233"/>
      <c r="Z17" s="233"/>
      <c r="AA17" s="233"/>
      <c r="AB17" s="143"/>
      <c r="AC17" s="145"/>
    </row>
    <row r="18" spans="1:29" s="2" customFormat="1" ht="5.25" customHeight="1" x14ac:dyDescent="0.2">
      <c r="A18" s="142"/>
      <c r="B18" s="143"/>
      <c r="C18" s="143"/>
      <c r="D18" s="143"/>
      <c r="E18" s="143"/>
      <c r="F18" s="143"/>
      <c r="G18" s="143"/>
      <c r="H18" s="143"/>
      <c r="I18" s="143"/>
      <c r="J18" s="144"/>
      <c r="K18" s="143"/>
      <c r="L18" s="144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5"/>
    </row>
    <row r="19" spans="1:29" s="14" customFormat="1" ht="21.75" customHeight="1" x14ac:dyDescent="0.2">
      <c r="A19" s="134"/>
      <c r="B19" s="135"/>
      <c r="C19" s="135"/>
      <c r="D19" s="163" t="str">
        <f>HLOOKUP(Language!$B$2,Language!$B$12:$H$90,36)</f>
        <v>Strategischer Einkäufer:</v>
      </c>
      <c r="E19" s="124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89"/>
      <c r="S19" s="135"/>
      <c r="T19" s="189"/>
      <c r="U19" s="126"/>
      <c r="V19" s="165" t="str">
        <f>HLOOKUP(Language!$B$2,Language!$B$12:$H$90,37)</f>
        <v>Bestell-Nr.:</v>
      </c>
      <c r="W19" s="161"/>
      <c r="X19" s="220"/>
      <c r="Y19" s="220"/>
      <c r="Z19" s="220"/>
      <c r="AA19" s="220"/>
      <c r="AB19" s="220"/>
      <c r="AC19" s="191"/>
    </row>
    <row r="20" spans="1:29" s="2" customFormat="1" ht="3.75" customHeight="1" x14ac:dyDescent="0.2">
      <c r="A20" s="142"/>
      <c r="B20" s="143"/>
      <c r="C20" s="143"/>
      <c r="D20" s="143"/>
      <c r="E20" s="143"/>
      <c r="F20" s="143"/>
      <c r="G20" s="143"/>
      <c r="H20" s="143"/>
      <c r="I20" s="143"/>
      <c r="J20" s="156"/>
      <c r="K20" s="143"/>
      <c r="L20" s="156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5"/>
    </row>
    <row r="21" spans="1:29" s="14" customFormat="1" ht="21.75" customHeight="1" x14ac:dyDescent="0.2">
      <c r="A21" s="134"/>
      <c r="B21" s="135"/>
      <c r="C21" s="135"/>
      <c r="D21" s="163" t="str">
        <f>HLOOKUP(Language!$B$2,Language!$B$12:$H$90,38)</f>
        <v>Konstrukteur:</v>
      </c>
      <c r="E21" s="124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189"/>
      <c r="S21" s="135"/>
      <c r="T21" s="189"/>
      <c r="U21" s="126"/>
      <c r="V21" s="165" t="str">
        <f>HLOOKUP(Language!$B$2,Language!$B$12:$H$90,39)</f>
        <v>betroffene Menge:</v>
      </c>
      <c r="W21" s="161"/>
      <c r="X21" s="220"/>
      <c r="Y21" s="220"/>
      <c r="Z21" s="220"/>
      <c r="AA21" s="220"/>
      <c r="AB21" s="220"/>
      <c r="AC21" s="191"/>
    </row>
    <row r="22" spans="1:29" s="2" customFormat="1" ht="3.75" customHeight="1" x14ac:dyDescent="0.2">
      <c r="A22" s="142"/>
      <c r="B22" s="143"/>
      <c r="C22" s="143"/>
      <c r="D22" s="143"/>
      <c r="E22" s="143"/>
      <c r="F22" s="143"/>
      <c r="G22" s="143"/>
      <c r="H22" s="143"/>
      <c r="I22" s="143"/>
      <c r="J22" s="156"/>
      <c r="K22" s="143"/>
      <c r="L22" s="156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5"/>
    </row>
    <row r="23" spans="1:29" s="14" customFormat="1" ht="21.75" customHeight="1" x14ac:dyDescent="0.2">
      <c r="A23" s="134"/>
      <c r="B23" s="135"/>
      <c r="C23" s="135"/>
      <c r="D23" s="163" t="str">
        <f>HLOOKUP(Language!$B$2,Language!$B$12:$H$90,40)</f>
        <v>Zeichnungs-Nr.:</v>
      </c>
      <c r="E23" s="124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189"/>
      <c r="S23" s="135"/>
      <c r="T23" s="189"/>
      <c r="U23" s="126"/>
      <c r="V23" s="165" t="str">
        <f>HLOOKUP(Language!$B$2,Language!$B$12:$H$90,41)</f>
        <v>Index:</v>
      </c>
      <c r="W23" s="161"/>
      <c r="X23" s="220"/>
      <c r="Y23" s="220"/>
      <c r="Z23" s="220"/>
      <c r="AA23" s="220"/>
      <c r="AB23" s="220"/>
      <c r="AC23" s="191"/>
    </row>
    <row r="24" spans="1:29" s="2" customFormat="1" ht="9" customHeight="1" x14ac:dyDescent="0.2">
      <c r="A24" s="142"/>
      <c r="B24" s="143"/>
      <c r="C24" s="143"/>
      <c r="D24" s="143"/>
      <c r="E24" s="143"/>
      <c r="F24" s="143"/>
      <c r="G24" s="143"/>
      <c r="H24" s="143"/>
      <c r="I24" s="143"/>
      <c r="J24" s="156"/>
      <c r="K24" s="143"/>
      <c r="L24" s="156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5"/>
    </row>
    <row r="25" spans="1:29" s="2" customFormat="1" ht="3.75" customHeigh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68"/>
      <c r="K25" s="167"/>
      <c r="L25" s="168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9"/>
    </row>
    <row r="26" spans="1:29" s="2" customFormat="1" x14ac:dyDescent="0.2">
      <c r="A26" s="142" t="str">
        <f>HLOOKUP(Language!$B$2,Language!$B$12:$H$90,42)</f>
        <v>Ist - Zustand:</v>
      </c>
      <c r="B26" s="143"/>
      <c r="C26" s="143"/>
      <c r="D26" s="143"/>
      <c r="E26" s="143"/>
      <c r="F26" s="143"/>
      <c r="G26" s="143"/>
      <c r="H26" s="143"/>
      <c r="I26" s="143"/>
      <c r="J26" s="156"/>
      <c r="K26" s="143"/>
      <c r="L26" s="156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5"/>
    </row>
    <row r="27" spans="1:29" s="2" customFormat="1" ht="3.75" customHeight="1" x14ac:dyDescent="0.2">
      <c r="A27" s="170"/>
      <c r="B27" s="171"/>
      <c r="C27" s="171"/>
      <c r="D27" s="171"/>
      <c r="E27" s="171"/>
      <c r="F27" s="171"/>
      <c r="G27" s="171"/>
      <c r="H27" s="171"/>
      <c r="I27" s="171"/>
      <c r="J27" s="172"/>
      <c r="K27" s="171"/>
      <c r="L27" s="172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3"/>
    </row>
    <row r="28" spans="1:29" s="2" customFormat="1" x14ac:dyDescent="0.2">
      <c r="A28" s="221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3"/>
    </row>
    <row r="29" spans="1:29" s="2" customFormat="1" x14ac:dyDescent="0.2">
      <c r="A29" s="224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6"/>
    </row>
    <row r="30" spans="1:29" s="2" customFormat="1" x14ac:dyDescent="0.2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6"/>
    </row>
    <row r="31" spans="1:29" s="2" customFormat="1" x14ac:dyDescent="0.2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6"/>
    </row>
    <row r="32" spans="1:29" s="13" customFormat="1" ht="12.75" customHeight="1" x14ac:dyDescent="0.2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9"/>
    </row>
    <row r="33" spans="1:29" s="2" customFormat="1" ht="3.75" customHeight="1" x14ac:dyDescent="0.2">
      <c r="A33" s="166"/>
      <c r="B33" s="167"/>
      <c r="C33" s="167"/>
      <c r="D33" s="167"/>
      <c r="E33" s="167"/>
      <c r="F33" s="167"/>
      <c r="G33" s="167"/>
      <c r="H33" s="167"/>
      <c r="I33" s="167"/>
      <c r="J33" s="168"/>
      <c r="K33" s="167"/>
      <c r="L33" s="168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9"/>
    </row>
    <row r="34" spans="1:29" s="2" customFormat="1" x14ac:dyDescent="0.2">
      <c r="A34" s="142" t="str">
        <f>HLOOKUP(Language!$B$2,Language!$B$12:$H$90,43)</f>
        <v>Soll - Zustand</v>
      </c>
      <c r="B34" s="143"/>
      <c r="C34" s="143"/>
      <c r="D34" s="143"/>
      <c r="E34" s="143"/>
      <c r="F34" s="143"/>
      <c r="G34" s="143"/>
      <c r="H34" s="143"/>
      <c r="I34" s="143"/>
      <c r="J34" s="156"/>
      <c r="K34" s="143"/>
      <c r="L34" s="156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5"/>
    </row>
    <row r="35" spans="1:29" s="2" customFormat="1" ht="3.75" customHeight="1" x14ac:dyDescent="0.2">
      <c r="A35" s="170"/>
      <c r="B35" s="171"/>
      <c r="C35" s="171"/>
      <c r="D35" s="171"/>
      <c r="E35" s="171"/>
      <c r="F35" s="171"/>
      <c r="G35" s="171"/>
      <c r="H35" s="171"/>
      <c r="I35" s="171"/>
      <c r="J35" s="172"/>
      <c r="K35" s="171"/>
      <c r="L35" s="172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3"/>
    </row>
    <row r="36" spans="1:29" s="2" customFormat="1" x14ac:dyDescent="0.2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3"/>
    </row>
    <row r="37" spans="1:29" s="2" customFormat="1" x14ac:dyDescent="0.2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6"/>
    </row>
    <row r="38" spans="1:29" s="2" customFormat="1" x14ac:dyDescent="0.2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6"/>
    </row>
    <row r="39" spans="1:29" s="2" customFormat="1" x14ac:dyDescent="0.2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6"/>
    </row>
    <row r="40" spans="1:29" s="13" customFormat="1" ht="12.75" customHeight="1" x14ac:dyDescent="0.2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9"/>
    </row>
    <row r="41" spans="1:29" s="13" customFormat="1" ht="3.75" customHeight="1" x14ac:dyDescent="0.2">
      <c r="A41" s="153"/>
      <c r="B41" s="127"/>
      <c r="C41" s="152"/>
      <c r="D41" s="152"/>
      <c r="E41" s="152"/>
      <c r="F41" s="152"/>
      <c r="G41" s="136"/>
      <c r="H41" s="132"/>
      <c r="J41" s="135"/>
      <c r="K41" s="126"/>
      <c r="M41" s="123"/>
      <c r="N41" s="123"/>
      <c r="O41" s="136"/>
      <c r="P41" s="136"/>
      <c r="Q41" s="136"/>
      <c r="R41" s="136"/>
      <c r="S41" s="136"/>
      <c r="T41" s="136"/>
      <c r="U41" s="136"/>
      <c r="V41" s="136"/>
      <c r="W41" s="136"/>
      <c r="X41" s="123"/>
      <c r="Y41" s="127"/>
      <c r="Z41" s="146"/>
      <c r="AA41" s="146"/>
      <c r="AB41" s="146"/>
      <c r="AC41" s="147"/>
    </row>
    <row r="42" spans="1:29" s="13" customFormat="1" ht="12.75" customHeight="1" x14ac:dyDescent="0.2">
      <c r="A42" s="230" t="str">
        <f>HLOOKUP(Language!$B$2,Language!$B$12:$H$90,44)</f>
        <v>Hinweis: Eine erteilte Sonderfreigabe bezieht sich nur auf die "betroffene Menge". Das Dokument ist dem Lieferschein beizufügen.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2"/>
    </row>
    <row r="43" spans="1:29" s="13" customFormat="1" ht="3.75" customHeight="1" x14ac:dyDescent="0.2">
      <c r="A43" s="174"/>
      <c r="B43" s="148"/>
      <c r="C43" s="175"/>
      <c r="D43" s="175"/>
      <c r="E43" s="175"/>
      <c r="F43" s="175"/>
      <c r="G43" s="176"/>
      <c r="H43" s="177"/>
      <c r="I43" s="178"/>
      <c r="J43" s="150"/>
      <c r="K43" s="149"/>
      <c r="L43" s="178"/>
      <c r="M43" s="151"/>
      <c r="N43" s="151"/>
      <c r="O43" s="176"/>
      <c r="P43" s="176"/>
      <c r="Q43" s="176"/>
      <c r="R43" s="176"/>
      <c r="S43" s="176"/>
      <c r="T43" s="176"/>
      <c r="U43" s="176"/>
      <c r="V43" s="176"/>
      <c r="W43" s="176"/>
      <c r="X43" s="151"/>
      <c r="Y43" s="148"/>
      <c r="Z43" s="179"/>
      <c r="AA43" s="179"/>
      <c r="AB43" s="179"/>
      <c r="AC43" s="180"/>
    </row>
    <row r="44" spans="1:29" s="13" customFormat="1" ht="6" customHeight="1" x14ac:dyDescent="0.2">
      <c r="A44" s="153"/>
      <c r="B44" s="127"/>
      <c r="C44" s="152"/>
      <c r="D44" s="152"/>
      <c r="E44" s="152"/>
      <c r="F44" s="152"/>
      <c r="G44" s="136"/>
      <c r="H44" s="132"/>
      <c r="J44" s="135"/>
      <c r="K44" s="126"/>
      <c r="M44" s="123"/>
      <c r="N44" s="123"/>
      <c r="O44" s="136"/>
      <c r="P44" s="136"/>
      <c r="Q44" s="136"/>
      <c r="R44" s="136"/>
      <c r="S44" s="136"/>
      <c r="T44" s="136"/>
      <c r="U44" s="136"/>
      <c r="V44" s="136"/>
      <c r="W44" s="136"/>
      <c r="X44" s="123"/>
      <c r="Y44" s="127"/>
      <c r="Z44" s="146"/>
      <c r="AA44" s="146"/>
      <c r="AB44" s="146"/>
      <c r="AC44" s="147"/>
    </row>
    <row r="45" spans="1:29" x14ac:dyDescent="0.2">
      <c r="A45" s="192" t="str">
        <f>HLOOKUP(Language!$B$2,Language!$B$12:$H$90,11)</f>
        <v>Von Hübner auszufüllen: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4"/>
    </row>
    <row r="46" spans="1:29" x14ac:dyDescent="0.2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7"/>
    </row>
    <row r="47" spans="1:29" s="13" customFormat="1" ht="3.75" customHeight="1" x14ac:dyDescent="0.2">
      <c r="A47" s="153"/>
      <c r="B47" s="127"/>
      <c r="C47" s="152"/>
      <c r="D47" s="152"/>
      <c r="E47" s="152"/>
      <c r="F47" s="152"/>
      <c r="G47" s="136"/>
      <c r="H47" s="132"/>
      <c r="J47" s="135"/>
      <c r="K47" s="126"/>
      <c r="M47" s="123"/>
      <c r="N47" s="123"/>
      <c r="O47" s="136"/>
      <c r="P47" s="136"/>
      <c r="Q47" s="136"/>
      <c r="R47" s="136"/>
      <c r="S47" s="136"/>
      <c r="T47" s="136"/>
      <c r="U47" s="136"/>
      <c r="V47" s="136"/>
      <c r="W47" s="136"/>
      <c r="X47" s="123"/>
      <c r="Y47" s="127"/>
      <c r="Z47" s="146"/>
      <c r="AA47" s="146"/>
      <c r="AB47" s="146"/>
      <c r="AC47" s="147"/>
    </row>
    <row r="48" spans="1:29" s="2" customFormat="1" ht="3.75" customHeight="1" x14ac:dyDescent="0.2">
      <c r="A48" s="166"/>
      <c r="B48" s="167"/>
      <c r="C48" s="167"/>
      <c r="D48" s="167"/>
      <c r="E48" s="167"/>
      <c r="F48" s="167"/>
      <c r="G48" s="167"/>
      <c r="H48" s="167"/>
      <c r="I48" s="167"/>
      <c r="J48" s="168"/>
      <c r="K48" s="167"/>
      <c r="L48" s="168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9"/>
    </row>
    <row r="49" spans="1:29" s="2" customFormat="1" x14ac:dyDescent="0.2">
      <c r="A49" s="142" t="str">
        <f>HLOOKUP(Language!$B$2,Language!$B$12:$H$90,59)</f>
        <v>Bemerkung strategischer Einkauf:</v>
      </c>
      <c r="B49" s="143"/>
      <c r="C49" s="143"/>
      <c r="D49" s="143"/>
      <c r="E49" s="143"/>
      <c r="F49" s="143"/>
      <c r="G49" s="143"/>
      <c r="H49" s="143"/>
      <c r="I49" s="143"/>
      <c r="J49" s="156"/>
      <c r="K49" s="143"/>
      <c r="L49" s="156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5"/>
    </row>
    <row r="50" spans="1:29" s="2" customFormat="1" ht="3.75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56"/>
      <c r="K50" s="143"/>
      <c r="L50" s="156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5"/>
    </row>
    <row r="51" spans="1:29" s="2" customFormat="1" x14ac:dyDescent="0.2">
      <c r="A51" s="181"/>
      <c r="B51" s="182"/>
      <c r="D51" s="163" t="str">
        <f>HLOOKUP(Language!$B$2,Language!$B$12:$H$90,12)</f>
        <v>Zustimmung:</v>
      </c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3"/>
    </row>
    <row r="52" spans="1:29" s="2" customFormat="1" ht="3.75" customHeight="1" x14ac:dyDescent="0.2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3"/>
    </row>
    <row r="53" spans="1:29" s="2" customFormat="1" x14ac:dyDescent="0.2">
      <c r="A53" s="181"/>
      <c r="B53" s="182"/>
      <c r="D53" s="163" t="str">
        <f>HLOOKUP(Language!$B$2,Language!$B$12:$H$90,13)</f>
        <v>Ablehnung:</v>
      </c>
      <c r="E53" s="182"/>
      <c r="F53" s="182"/>
      <c r="G53" s="182"/>
      <c r="H53" s="182"/>
      <c r="I53" s="182"/>
      <c r="J53" s="163" t="str">
        <f>HLOOKUP(Language!$B$2,Language!$B$12:$H$90,14)</f>
        <v>Sachbearbeiter:</v>
      </c>
      <c r="K53" s="236"/>
      <c r="L53" s="236"/>
      <c r="M53" s="236"/>
      <c r="N53" s="236"/>
      <c r="O53" s="236"/>
      <c r="P53" s="236"/>
      <c r="Q53" s="182"/>
      <c r="R53" s="182"/>
      <c r="S53" s="182"/>
      <c r="U53" s="163" t="str">
        <f>HLOOKUP(Language!$B$2,Language!$B$12:$H$90,15)</f>
        <v>Datum / Unterschrift:</v>
      </c>
      <c r="V53" s="187"/>
      <c r="W53" s="187"/>
      <c r="X53" s="187"/>
      <c r="Y53" s="187"/>
      <c r="Z53" s="187"/>
      <c r="AA53" s="187"/>
      <c r="AB53" s="187"/>
      <c r="AC53" s="183"/>
    </row>
    <row r="54" spans="1:29" s="13" customFormat="1" ht="3.75" customHeight="1" x14ac:dyDescent="0.2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6"/>
    </row>
    <row r="55" spans="1:29" s="2" customFormat="1" ht="3.75" customHeight="1" x14ac:dyDescent="0.2">
      <c r="A55" s="166"/>
      <c r="B55" s="167"/>
      <c r="C55" s="167"/>
      <c r="D55" s="167"/>
      <c r="E55" s="167"/>
      <c r="F55" s="167"/>
      <c r="G55" s="167"/>
      <c r="H55" s="167"/>
      <c r="I55" s="167"/>
      <c r="J55" s="168"/>
      <c r="K55" s="167"/>
      <c r="L55" s="168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9"/>
    </row>
    <row r="56" spans="1:29" s="2" customFormat="1" x14ac:dyDescent="0.2">
      <c r="A56" s="142" t="str">
        <f>HLOOKUP(Language!$B$2,Language!$B$12:$H$90,60)</f>
        <v>Entscheidung Konstruktion und Entwicklung:</v>
      </c>
      <c r="B56" s="143"/>
      <c r="C56" s="143"/>
      <c r="D56" s="143"/>
      <c r="E56" s="143"/>
      <c r="F56" s="143"/>
      <c r="G56" s="143"/>
      <c r="H56" s="143"/>
      <c r="I56" s="143"/>
      <c r="J56" s="156"/>
      <c r="K56" s="143"/>
      <c r="L56" s="156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5"/>
    </row>
    <row r="57" spans="1:29" s="2" customFormat="1" ht="3.75" customHeight="1" x14ac:dyDescent="0.2">
      <c r="A57" s="142"/>
      <c r="B57" s="143"/>
      <c r="C57" s="143"/>
      <c r="D57" s="143"/>
      <c r="E57" s="143"/>
      <c r="F57" s="143"/>
      <c r="G57" s="143"/>
      <c r="H57" s="143"/>
      <c r="I57" s="143"/>
      <c r="J57" s="156"/>
      <c r="K57" s="143"/>
      <c r="L57" s="156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5"/>
    </row>
    <row r="58" spans="1:29" s="2" customFormat="1" x14ac:dyDescent="0.2">
      <c r="A58" s="181"/>
      <c r="B58" s="182"/>
      <c r="C58" s="182"/>
      <c r="D58" s="163" t="str">
        <f>HLOOKUP(Language!$B$2,Language!$B$12:$H$90,12)</f>
        <v>Zustimmung:</v>
      </c>
      <c r="E58" s="182"/>
      <c r="F58" s="182"/>
      <c r="G58" s="182"/>
      <c r="H58" s="133" t="str">
        <f>HLOOKUP(Language!$B$2,Language!$B$12:$H$90,64)</f>
        <v>Zustimmung Kunde erforderlich?</v>
      </c>
      <c r="I58" s="182"/>
      <c r="K58" s="182"/>
      <c r="L58" s="182"/>
      <c r="M58" s="182"/>
      <c r="N58" s="163" t="str">
        <f>HLOOKUP(Language!$B$2,Language!$B$12:$H$90,16)</f>
        <v>Ja</v>
      </c>
      <c r="P58" s="163" t="str">
        <f>HLOOKUP(Language!$B$2,Language!$B$12:$H$90,17)</f>
        <v>Nein</v>
      </c>
      <c r="S58" s="182"/>
      <c r="V58" s="182"/>
      <c r="W58" s="182"/>
      <c r="X58" s="182"/>
      <c r="Y58" s="182"/>
      <c r="Z58" s="182"/>
      <c r="AA58" s="182"/>
      <c r="AB58" s="182"/>
      <c r="AC58" s="183"/>
    </row>
    <row r="59" spans="1:29" s="2" customFormat="1" ht="3.75" customHeight="1" x14ac:dyDescent="0.2">
      <c r="A59" s="181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3"/>
    </row>
    <row r="60" spans="1:29" s="2" customFormat="1" x14ac:dyDescent="0.2">
      <c r="A60" s="181"/>
      <c r="B60" s="182"/>
      <c r="C60" s="182"/>
      <c r="D60" s="163" t="str">
        <f>HLOOKUP(Language!$B$2,Language!$B$12:$H$90,13)</f>
        <v>Ablehnung:</v>
      </c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3"/>
    </row>
    <row r="61" spans="1:29" s="2" customFormat="1" x14ac:dyDescent="0.2">
      <c r="A61" s="181"/>
      <c r="B61" s="182"/>
      <c r="C61" s="182"/>
      <c r="D61" s="163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3"/>
    </row>
    <row r="62" spans="1:29" s="2" customFormat="1" x14ac:dyDescent="0.2">
      <c r="A62" s="181"/>
      <c r="B62" s="182"/>
      <c r="C62" s="182"/>
      <c r="D62" s="163"/>
      <c r="E62" s="182"/>
      <c r="F62" s="182"/>
      <c r="G62" s="182"/>
      <c r="H62" s="182"/>
      <c r="I62" s="182"/>
      <c r="J62" s="163" t="str">
        <f>HLOOKUP(Language!$B$2,Language!$B$12:$H$90,14)</f>
        <v>Sachbearbeiter:</v>
      </c>
      <c r="K62" s="236"/>
      <c r="L62" s="236"/>
      <c r="M62" s="236"/>
      <c r="N62" s="236"/>
      <c r="O62" s="236"/>
      <c r="P62" s="236"/>
      <c r="Q62" s="182"/>
      <c r="R62" s="182"/>
      <c r="S62" s="182"/>
      <c r="U62" s="163" t="str">
        <f>HLOOKUP(Language!$B$2,Language!$B$12:$H$90,15)</f>
        <v>Datum / Unterschrift:</v>
      </c>
      <c r="V62" s="187"/>
      <c r="W62" s="187"/>
      <c r="X62" s="187"/>
      <c r="Y62" s="187"/>
      <c r="Z62" s="187"/>
      <c r="AA62" s="187"/>
      <c r="AB62" s="187"/>
      <c r="AC62" s="183"/>
    </row>
    <row r="63" spans="1:29" s="13" customFormat="1" ht="3.75" customHeight="1" x14ac:dyDescent="0.2">
      <c r="A63" s="184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6"/>
    </row>
    <row r="64" spans="1:29" s="2" customFormat="1" ht="3.75" customHeight="1" x14ac:dyDescent="0.2">
      <c r="A64" s="166"/>
      <c r="B64" s="167"/>
      <c r="C64" s="167"/>
      <c r="D64" s="167"/>
      <c r="E64" s="167"/>
      <c r="F64" s="167"/>
      <c r="G64" s="167"/>
      <c r="H64" s="167"/>
      <c r="I64" s="167"/>
      <c r="J64" s="168"/>
      <c r="K64" s="167"/>
      <c r="L64" s="168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9"/>
    </row>
    <row r="65" spans="1:29" s="2" customFormat="1" x14ac:dyDescent="0.2">
      <c r="A65" s="142" t="str">
        <f>HLOOKUP(Language!$B$2,Language!$B$12:$H$90,61)</f>
        <v>Entscheidung Qualitätswesen:</v>
      </c>
      <c r="B65" s="143"/>
      <c r="C65" s="143"/>
      <c r="D65" s="143"/>
      <c r="E65" s="143"/>
      <c r="F65" s="143"/>
      <c r="G65" s="143"/>
      <c r="H65" s="143"/>
      <c r="I65" s="143"/>
      <c r="J65" s="156"/>
      <c r="K65" s="143"/>
      <c r="L65" s="156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5"/>
    </row>
    <row r="66" spans="1:29" s="2" customFormat="1" ht="3.75" customHeight="1" x14ac:dyDescent="0.2">
      <c r="A66" s="142"/>
      <c r="B66" s="143"/>
      <c r="C66" s="143"/>
      <c r="D66" s="143"/>
      <c r="E66" s="143"/>
      <c r="F66" s="143"/>
      <c r="G66" s="143"/>
      <c r="H66" s="143"/>
      <c r="I66" s="143"/>
      <c r="J66" s="156"/>
      <c r="K66" s="143"/>
      <c r="L66" s="156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5"/>
    </row>
    <row r="67" spans="1:29" s="2" customFormat="1" x14ac:dyDescent="0.2">
      <c r="A67" s="181"/>
      <c r="B67" s="182"/>
      <c r="C67" s="182"/>
      <c r="D67" s="163" t="str">
        <f>HLOOKUP(Language!$B$2,Language!$B$12:$H$90,12)</f>
        <v>Zustimmung:</v>
      </c>
      <c r="E67" s="182"/>
      <c r="F67" s="182"/>
      <c r="G67" s="182"/>
      <c r="H67" s="133" t="str">
        <f>HLOOKUP(Language!$B$2,Language!$B$12:$H$90,65)</f>
        <v>Bemusterung erforderlich?</v>
      </c>
      <c r="I67" s="182"/>
      <c r="K67" s="182"/>
      <c r="L67" s="182"/>
      <c r="M67" s="182"/>
      <c r="N67" s="163" t="str">
        <f>HLOOKUP(Language!$B$2,Language!$B$12:$H$90,16)</f>
        <v>Ja</v>
      </c>
      <c r="P67" s="163" t="str">
        <f>HLOOKUP(Language!$B$2,Language!$B$12:$H$90,17)</f>
        <v>Nein</v>
      </c>
      <c r="S67" s="182"/>
      <c r="V67" s="182"/>
      <c r="W67" s="182"/>
      <c r="X67" s="182"/>
      <c r="Y67" s="182"/>
      <c r="Z67" s="182"/>
      <c r="AA67" s="182"/>
      <c r="AB67" s="182"/>
      <c r="AC67" s="183"/>
    </row>
    <row r="68" spans="1:29" s="2" customFormat="1" ht="3.75" customHeight="1" x14ac:dyDescent="0.2">
      <c r="A68" s="181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3"/>
    </row>
    <row r="69" spans="1:29" s="2" customFormat="1" x14ac:dyDescent="0.2">
      <c r="A69" s="181"/>
      <c r="B69" s="182"/>
      <c r="C69" s="182"/>
      <c r="D69" s="163" t="str">
        <f>HLOOKUP(Language!$B$2,Language!$B$12:$H$90,13)</f>
        <v>Ablehnung:</v>
      </c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3"/>
    </row>
    <row r="70" spans="1:29" s="2" customFormat="1" x14ac:dyDescent="0.2">
      <c r="A70" s="181"/>
      <c r="B70" s="182"/>
      <c r="C70" s="182"/>
      <c r="D70" s="163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3"/>
    </row>
    <row r="71" spans="1:29" s="2" customFormat="1" x14ac:dyDescent="0.2">
      <c r="A71" s="181"/>
      <c r="B71" s="182"/>
      <c r="C71" s="182"/>
      <c r="D71" s="163"/>
      <c r="E71" s="182"/>
      <c r="F71" s="182"/>
      <c r="G71" s="182"/>
      <c r="H71" s="182"/>
      <c r="I71" s="182"/>
      <c r="J71" s="163" t="str">
        <f>HLOOKUP(Language!$B$2,Language!$B$12:$H$90,14)</f>
        <v>Sachbearbeiter:</v>
      </c>
      <c r="K71" s="236"/>
      <c r="L71" s="236"/>
      <c r="M71" s="236"/>
      <c r="N71" s="236"/>
      <c r="O71" s="236"/>
      <c r="P71" s="236"/>
      <c r="Q71" s="182"/>
      <c r="R71" s="182"/>
      <c r="S71" s="182"/>
      <c r="U71" s="163" t="str">
        <f>HLOOKUP(Language!$B$2,Language!$B$12:$H$90,15)</f>
        <v>Datum / Unterschrift:</v>
      </c>
      <c r="V71" s="187"/>
      <c r="W71" s="187"/>
      <c r="X71" s="187"/>
      <c r="Y71" s="187"/>
      <c r="Z71" s="187"/>
      <c r="AA71" s="187"/>
      <c r="AB71" s="187"/>
      <c r="AC71" s="183"/>
    </row>
    <row r="72" spans="1:29" s="13" customFormat="1" ht="3.75" customHeight="1" x14ac:dyDescent="0.2">
      <c r="A72" s="184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6"/>
    </row>
    <row r="73" spans="1:29" s="13" customFormat="1" ht="3.75" customHeight="1" x14ac:dyDescent="0.2">
      <c r="A73" s="153"/>
      <c r="B73" s="127"/>
      <c r="C73" s="152"/>
      <c r="D73" s="152"/>
      <c r="E73" s="152"/>
      <c r="F73" s="152"/>
      <c r="G73" s="136"/>
      <c r="H73" s="132"/>
      <c r="J73" s="135"/>
      <c r="K73" s="126"/>
      <c r="M73" s="123"/>
      <c r="N73" s="123"/>
      <c r="O73" s="136"/>
      <c r="P73" s="136"/>
      <c r="Q73" s="136"/>
      <c r="R73" s="136"/>
      <c r="S73" s="136"/>
      <c r="T73" s="136"/>
      <c r="U73" s="136"/>
      <c r="V73" s="136"/>
      <c r="W73" s="136"/>
      <c r="X73" s="123"/>
      <c r="Y73" s="127"/>
      <c r="Z73" s="146"/>
      <c r="AA73" s="146"/>
      <c r="AB73" s="146"/>
      <c r="AC73" s="147"/>
    </row>
    <row r="74" spans="1:29" s="2" customFormat="1" x14ac:dyDescent="0.2">
      <c r="A74" s="142" t="str">
        <f>HLOOKUP(Language!$B$2,Language!$B$12:$H$90,62)</f>
        <v>Entscheidung KBA-Beauftragter (sofern KBA relevant):</v>
      </c>
      <c r="B74" s="143"/>
      <c r="C74" s="143"/>
      <c r="D74" s="143"/>
      <c r="E74" s="143"/>
      <c r="F74" s="143"/>
      <c r="G74" s="143"/>
      <c r="H74" s="143"/>
      <c r="I74" s="143"/>
      <c r="J74" s="156"/>
      <c r="K74" s="143"/>
      <c r="L74" s="156"/>
      <c r="M74" s="143"/>
      <c r="N74" s="188" t="str">
        <f>HLOOKUP(Language!$B$2,Language!$B$12:$H$90,66)</f>
        <v>(nur Sparte Straße sofern KBA-relevante Produkte)</v>
      </c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5"/>
    </row>
    <row r="75" spans="1:29" s="2" customFormat="1" ht="3.75" customHeight="1" x14ac:dyDescent="0.2">
      <c r="A75" s="142"/>
      <c r="B75" s="143"/>
      <c r="C75" s="143"/>
      <c r="D75" s="143"/>
      <c r="E75" s="143"/>
      <c r="F75" s="143"/>
      <c r="G75" s="143"/>
      <c r="H75" s="143"/>
      <c r="I75" s="143"/>
      <c r="J75" s="156"/>
      <c r="K75" s="143"/>
      <c r="L75" s="156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5"/>
    </row>
    <row r="76" spans="1:29" s="2" customFormat="1" x14ac:dyDescent="0.2">
      <c r="A76" s="181"/>
      <c r="B76" s="182"/>
      <c r="C76" s="182"/>
      <c r="D76" s="163" t="str">
        <f>HLOOKUP(Language!$B$2,Language!$B$12:$H$90,12)</f>
        <v>Zustimmung:</v>
      </c>
      <c r="E76" s="182"/>
      <c r="F76" s="182"/>
      <c r="G76" s="182"/>
      <c r="H76" s="133" t="str">
        <f>HLOOKUP(Language!$B$2,Language!$B$12:$H$90,65)</f>
        <v>Bemusterung erforderlich?</v>
      </c>
      <c r="I76" s="182"/>
      <c r="K76" s="182"/>
      <c r="L76" s="182"/>
      <c r="M76" s="182"/>
      <c r="N76" s="163" t="str">
        <f>HLOOKUP(Language!$B$2,Language!$B$12:$H$90,16)</f>
        <v>Ja</v>
      </c>
      <c r="P76" s="163" t="str">
        <f>HLOOKUP(Language!$B$2,Language!$B$12:$H$90,17)</f>
        <v>Nein</v>
      </c>
      <c r="S76" s="182"/>
      <c r="V76" s="182"/>
      <c r="W76" s="182"/>
      <c r="X76" s="182"/>
      <c r="Y76" s="182"/>
      <c r="Z76" s="182"/>
      <c r="AA76" s="182"/>
      <c r="AB76" s="182"/>
      <c r="AC76" s="183"/>
    </row>
    <row r="77" spans="1:29" s="2" customFormat="1" ht="3.75" customHeight="1" x14ac:dyDescent="0.2">
      <c r="A77" s="181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3"/>
    </row>
    <row r="78" spans="1:29" s="2" customFormat="1" x14ac:dyDescent="0.2">
      <c r="A78" s="181"/>
      <c r="B78" s="182"/>
      <c r="C78" s="182"/>
      <c r="D78" s="163" t="str">
        <f>HLOOKUP(Language!$B$2,Language!$B$12:$H$90,13)</f>
        <v>Ablehnung:</v>
      </c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3"/>
    </row>
    <row r="79" spans="1:29" s="2" customFormat="1" x14ac:dyDescent="0.2">
      <c r="A79" s="181"/>
      <c r="B79" s="182"/>
      <c r="C79" s="182"/>
      <c r="D79" s="163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3"/>
    </row>
    <row r="80" spans="1:29" s="2" customFormat="1" x14ac:dyDescent="0.2">
      <c r="A80" s="181"/>
      <c r="B80" s="182"/>
      <c r="C80" s="182"/>
      <c r="D80" s="163"/>
      <c r="E80" s="182"/>
      <c r="F80" s="182"/>
      <c r="G80" s="182"/>
      <c r="H80" s="182"/>
      <c r="I80" s="182"/>
      <c r="J80" s="163" t="str">
        <f>HLOOKUP(Language!$B$2,Language!$B$12:$H$90,14)</f>
        <v>Sachbearbeiter:</v>
      </c>
      <c r="K80" s="236"/>
      <c r="L80" s="236"/>
      <c r="M80" s="236"/>
      <c r="N80" s="236"/>
      <c r="O80" s="236"/>
      <c r="P80" s="236"/>
      <c r="Q80" s="182"/>
      <c r="R80" s="182"/>
      <c r="S80" s="182"/>
      <c r="U80" s="163" t="str">
        <f>HLOOKUP(Language!$B$2,Language!$B$12:$H$90,15)</f>
        <v>Datum / Unterschrift:</v>
      </c>
      <c r="V80" s="187"/>
      <c r="W80" s="187"/>
      <c r="X80" s="187"/>
      <c r="Y80" s="187"/>
      <c r="Z80" s="187"/>
      <c r="AA80" s="187"/>
      <c r="AB80" s="187"/>
      <c r="AC80" s="183"/>
    </row>
    <row r="81" spans="1:29" s="13" customFormat="1" ht="3.75" customHeight="1" x14ac:dyDescent="0.2">
      <c r="A81" s="184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6"/>
    </row>
    <row r="82" spans="1:29" s="13" customFormat="1" ht="3.75" customHeight="1" x14ac:dyDescent="0.2">
      <c r="A82" s="153"/>
      <c r="B82" s="127"/>
      <c r="C82" s="152"/>
      <c r="D82" s="152"/>
      <c r="E82" s="152"/>
      <c r="F82" s="152"/>
      <c r="G82" s="136"/>
      <c r="H82" s="132"/>
      <c r="J82" s="135"/>
      <c r="K82" s="126"/>
      <c r="M82" s="123"/>
      <c r="N82" s="123"/>
      <c r="O82" s="136"/>
      <c r="P82" s="136"/>
      <c r="Q82" s="136"/>
      <c r="R82" s="136"/>
      <c r="S82" s="136"/>
      <c r="T82" s="136"/>
      <c r="U82" s="136"/>
      <c r="V82" s="136"/>
      <c r="W82" s="136"/>
      <c r="X82" s="123"/>
      <c r="Y82" s="127"/>
      <c r="Z82" s="146"/>
      <c r="AA82" s="146"/>
      <c r="AB82" s="146"/>
      <c r="AC82" s="147"/>
    </row>
    <row r="83" spans="1:29" s="2" customFormat="1" x14ac:dyDescent="0.2">
      <c r="A83" s="142" t="str">
        <f>HLOOKUP(Language!$B$2,Language!$B$12:$H$90,63)</f>
        <v>Entscheidung strategischer Einkauf:</v>
      </c>
      <c r="B83" s="143"/>
      <c r="C83" s="143"/>
      <c r="D83" s="143"/>
      <c r="E83" s="143"/>
      <c r="F83" s="143"/>
      <c r="G83" s="143"/>
      <c r="H83" s="143"/>
      <c r="I83" s="143"/>
      <c r="J83" s="156"/>
      <c r="K83" s="143"/>
      <c r="L83" s="156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5"/>
    </row>
    <row r="84" spans="1:29" s="2" customFormat="1" ht="3.75" customHeight="1" x14ac:dyDescent="0.2">
      <c r="A84" s="142"/>
      <c r="B84" s="143"/>
      <c r="C84" s="143"/>
      <c r="D84" s="143"/>
      <c r="E84" s="143"/>
      <c r="F84" s="143"/>
      <c r="G84" s="143"/>
      <c r="H84" s="143"/>
      <c r="I84" s="143"/>
      <c r="J84" s="156"/>
      <c r="K84" s="143"/>
      <c r="L84" s="156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5"/>
    </row>
    <row r="85" spans="1:29" s="2" customFormat="1" x14ac:dyDescent="0.2">
      <c r="A85" s="181"/>
      <c r="B85" s="182"/>
      <c r="C85" s="182"/>
      <c r="D85" s="163" t="str">
        <f>HLOOKUP(Language!$B$2,Language!$B$12:$H$90,12)</f>
        <v>Zustimmung:</v>
      </c>
      <c r="E85" s="182"/>
      <c r="F85" s="182"/>
      <c r="G85" s="182"/>
      <c r="H85" s="133"/>
      <c r="I85" s="182"/>
      <c r="K85" s="182"/>
      <c r="L85" s="182"/>
      <c r="M85" s="182"/>
      <c r="N85" s="163"/>
      <c r="P85" s="163"/>
      <c r="S85" s="182"/>
      <c r="V85" s="182"/>
      <c r="W85" s="182"/>
      <c r="X85" s="182"/>
      <c r="Y85" s="182"/>
      <c r="Z85" s="182"/>
      <c r="AA85" s="182"/>
      <c r="AB85" s="182"/>
      <c r="AC85" s="183"/>
    </row>
    <row r="86" spans="1:29" s="2" customFormat="1" ht="3.75" customHeight="1" x14ac:dyDescent="0.2">
      <c r="A86" s="181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3"/>
    </row>
    <row r="87" spans="1:29" s="2" customFormat="1" x14ac:dyDescent="0.2">
      <c r="A87" s="181"/>
      <c r="B87" s="182"/>
      <c r="C87" s="182"/>
      <c r="D87" s="163" t="str">
        <f>HLOOKUP(Language!$B$2,Language!$B$12:$H$90,13)</f>
        <v>Ablehnung:</v>
      </c>
      <c r="E87" s="182"/>
      <c r="F87" s="182"/>
      <c r="G87" s="182"/>
      <c r="H87" s="182"/>
      <c r="I87" s="182"/>
      <c r="J87" s="163" t="str">
        <f>HLOOKUP(Language!$B$2,Language!$B$12:$H$90,14)</f>
        <v>Sachbearbeiter:</v>
      </c>
      <c r="K87" s="236"/>
      <c r="L87" s="236"/>
      <c r="M87" s="236"/>
      <c r="N87" s="236"/>
      <c r="O87" s="236"/>
      <c r="P87" s="236"/>
      <c r="Q87" s="182"/>
      <c r="R87" s="182"/>
      <c r="S87" s="182"/>
      <c r="U87" s="163" t="str">
        <f>HLOOKUP(Language!$B$2,Language!$B$12:$H$90,15)</f>
        <v>Datum / Unterschrift:</v>
      </c>
      <c r="V87" s="187"/>
      <c r="W87" s="187"/>
      <c r="X87" s="187"/>
      <c r="Y87" s="187"/>
      <c r="Z87" s="187"/>
      <c r="AA87" s="187"/>
      <c r="AB87" s="187"/>
      <c r="AC87" s="183"/>
    </row>
    <row r="88" spans="1:29" s="13" customFormat="1" ht="3.75" customHeight="1" x14ac:dyDescent="0.2">
      <c r="A88" s="184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6"/>
    </row>
    <row r="91" spans="1:29" x14ac:dyDescent="0.2">
      <c r="A91" s="13"/>
    </row>
  </sheetData>
  <sheetProtection password="DE32" sheet="1" objects="1" scenarios="1" selectLockedCells="1"/>
  <mergeCells count="33">
    <mergeCell ref="K71:P71"/>
    <mergeCell ref="K80:P80"/>
    <mergeCell ref="K87:P87"/>
    <mergeCell ref="K53:P53"/>
    <mergeCell ref="K62:P62"/>
    <mergeCell ref="A45:AC46"/>
    <mergeCell ref="F19:Q19"/>
    <mergeCell ref="X19:AB19"/>
    <mergeCell ref="F21:Q21"/>
    <mergeCell ref="X21:AB21"/>
    <mergeCell ref="F23:Q23"/>
    <mergeCell ref="X23:AB23"/>
    <mergeCell ref="F11:Q11"/>
    <mergeCell ref="F13:Q13"/>
    <mergeCell ref="A28:AC32"/>
    <mergeCell ref="A36:AC40"/>
    <mergeCell ref="A42:AC42"/>
    <mergeCell ref="U17:AA17"/>
    <mergeCell ref="D12:X12"/>
    <mergeCell ref="X11:AB11"/>
    <mergeCell ref="X13:AB13"/>
    <mergeCell ref="A8:AC9"/>
    <mergeCell ref="AA1:AC1"/>
    <mergeCell ref="AA2:AC2"/>
    <mergeCell ref="AA3:AC3"/>
    <mergeCell ref="AA4:AC4"/>
    <mergeCell ref="X1:Z1"/>
    <mergeCell ref="X2:Z2"/>
    <mergeCell ref="X3:Z3"/>
    <mergeCell ref="X4:Z4"/>
    <mergeCell ref="D4:M4"/>
    <mergeCell ref="D2:V2"/>
    <mergeCell ref="D3:W3"/>
  </mergeCells>
  <pageMargins left="0.59055118110236227" right="0.23622047244094491" top="0.43307086614173229" bottom="0.23622047244094491" header="0.31496062992125984" footer="0.31496062992125984"/>
  <pageSetup paperSize="9" scale="90" orientation="portrait" r:id="rId1"/>
  <headerFooter alignWithMargins="0">
    <oddFooter>&amp;L&amp;6Corp.HKS.181.A.1015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3</xdr:col>
                    <xdr:colOff>9525</xdr:colOff>
                    <xdr:row>4</xdr:row>
                    <xdr:rowOff>85725</xdr:rowOff>
                  </from>
                  <to>
                    <xdr:col>7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28575</xdr:rowOff>
                  </from>
                  <to>
                    <xdr:col>6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28575</xdr:rowOff>
                  </from>
                  <to>
                    <xdr:col>6</xdr:col>
                    <xdr:colOff>57150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" name="Check Box 116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28575</xdr:rowOff>
                  </from>
                  <to>
                    <xdr:col>6</xdr:col>
                    <xdr:colOff>57150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28575</xdr:rowOff>
                  </from>
                  <to>
                    <xdr:col>6</xdr:col>
                    <xdr:colOff>57150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" name="Check Box 118">
              <controlPr defaultSize="0" autoFill="0" autoLine="0" autoPict="0">
                <anchor moveWithCells="1">
                  <from>
                    <xdr:col>14</xdr:col>
                    <xdr:colOff>28575</xdr:colOff>
                    <xdr:row>56</xdr:row>
                    <xdr:rowOff>9525</xdr:rowOff>
                  </from>
                  <to>
                    <xdr:col>15</xdr:col>
                    <xdr:colOff>66675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" name="Check Box 119">
              <controlPr defaultSize="0" autoFill="0" autoLine="0" autoPict="0">
                <anchor moveWithCells="1">
                  <from>
                    <xdr:col>16</xdr:col>
                    <xdr:colOff>19050</xdr:colOff>
                    <xdr:row>56</xdr:row>
                    <xdr:rowOff>9525</xdr:rowOff>
                  </from>
                  <to>
                    <xdr:col>17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" name="Check Box 120">
              <controlPr defaultSize="0" autoFill="0" autoLine="0" autoPict="0">
                <anchor moveWithCells="1">
                  <from>
                    <xdr:col>3</xdr:col>
                    <xdr:colOff>209550</xdr:colOff>
                    <xdr:row>65</xdr:row>
                    <xdr:rowOff>28575</xdr:rowOff>
                  </from>
                  <to>
                    <xdr:col>6</xdr:col>
                    <xdr:colOff>57150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" name="Check Box 121">
              <controlPr defaultSize="0" autoFill="0" autoLine="0" autoPict="0">
                <anchor moveWithCells="1">
                  <from>
                    <xdr:col>3</xdr:col>
                    <xdr:colOff>209550</xdr:colOff>
                    <xdr:row>67</xdr:row>
                    <xdr:rowOff>28575</xdr:rowOff>
                  </from>
                  <to>
                    <xdr:col>6</xdr:col>
                    <xdr:colOff>57150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" name="Check Box 122">
              <controlPr defaultSize="0" autoFill="0" autoLine="0" autoPict="0">
                <anchor moveWithCells="1">
                  <from>
                    <xdr:col>14</xdr:col>
                    <xdr:colOff>28575</xdr:colOff>
                    <xdr:row>65</xdr:row>
                    <xdr:rowOff>9525</xdr:rowOff>
                  </from>
                  <to>
                    <xdr:col>15</xdr:col>
                    <xdr:colOff>66675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" name="Check Box 123">
              <controlPr defaultSize="0" autoFill="0" autoLine="0" autoPict="0">
                <anchor moveWithCells="1">
                  <from>
                    <xdr:col>16</xdr:col>
                    <xdr:colOff>19050</xdr:colOff>
                    <xdr:row>65</xdr:row>
                    <xdr:rowOff>9525</xdr:rowOff>
                  </from>
                  <to>
                    <xdr:col>17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5" name="Check Box 124">
              <controlPr defaultSize="0" autoFill="0" autoLine="0" autoPict="0">
                <anchor moveWithCells="1">
                  <from>
                    <xdr:col>3</xdr:col>
                    <xdr:colOff>209550</xdr:colOff>
                    <xdr:row>74</xdr:row>
                    <xdr:rowOff>28575</xdr:rowOff>
                  </from>
                  <to>
                    <xdr:col>6</xdr:col>
                    <xdr:colOff>57150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6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76</xdr:row>
                    <xdr:rowOff>38100</xdr:rowOff>
                  </from>
                  <to>
                    <xdr:col>6</xdr:col>
                    <xdr:colOff>57150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7" name="Check Box 126">
              <controlPr defaultSize="0" autoFill="0" autoLine="0" autoPict="0">
                <anchor moveWithCells="1">
                  <from>
                    <xdr:col>14</xdr:col>
                    <xdr:colOff>28575</xdr:colOff>
                    <xdr:row>74</xdr:row>
                    <xdr:rowOff>9525</xdr:rowOff>
                  </from>
                  <to>
                    <xdr:col>15</xdr:col>
                    <xdr:colOff>66675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8" name="Check Box 127">
              <controlPr defaultSize="0" autoFill="0" autoLine="0" autoPict="0">
                <anchor moveWithCells="1">
                  <from>
                    <xdr:col>16</xdr:col>
                    <xdr:colOff>19050</xdr:colOff>
                    <xdr:row>74</xdr:row>
                    <xdr:rowOff>9525</xdr:rowOff>
                  </from>
                  <to>
                    <xdr:col>17</xdr:col>
                    <xdr:colOff>57150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9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83</xdr:row>
                    <xdr:rowOff>28575</xdr:rowOff>
                  </from>
                  <to>
                    <xdr:col>6</xdr:col>
                    <xdr:colOff>57150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0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85</xdr:row>
                    <xdr:rowOff>28575</xdr:rowOff>
                  </from>
                  <to>
                    <xdr:col>6</xdr:col>
                    <xdr:colOff>57150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1"/>
  <sheetViews>
    <sheetView topLeftCell="A52" workbookViewId="0">
      <selection activeCell="D78" sqref="D78"/>
    </sheetView>
  </sheetViews>
  <sheetFormatPr baseColWidth="10" defaultColWidth="10" defaultRowHeight="12.75" outlineLevelRow="1" outlineLevelCol="1" x14ac:dyDescent="0.2"/>
  <cols>
    <col min="1" max="1" width="4.5703125" customWidth="1"/>
    <col min="2" max="2" width="4.85546875" customWidth="1"/>
    <col min="3" max="3" width="70.42578125" customWidth="1"/>
    <col min="4" max="4" width="40.7109375" customWidth="1"/>
    <col min="5" max="7" width="35.7109375" customWidth="1" outlineLevel="1"/>
    <col min="8" max="8" width="3.42578125" customWidth="1"/>
    <col min="9" max="9" width="3.7109375" customWidth="1"/>
    <col min="10" max="10" width="4" customWidth="1" outlineLevel="1"/>
    <col min="11" max="11" width="11.42578125" customWidth="1" outlineLevel="1"/>
    <col min="12" max="12" width="82" bestFit="1" customWidth="1" outlineLevel="1"/>
    <col min="258" max="258" width="4.5703125" customWidth="1"/>
    <col min="259" max="259" width="4.85546875" customWidth="1"/>
    <col min="260" max="260" width="39" customWidth="1"/>
    <col min="261" max="261" width="40.7109375" customWidth="1"/>
    <col min="262" max="263" width="35.7109375" customWidth="1"/>
    <col min="264" max="264" width="3.42578125" customWidth="1"/>
    <col min="265" max="265" width="3.7109375" customWidth="1"/>
    <col min="266" max="266" width="4" customWidth="1"/>
    <col min="267" max="267" width="11.42578125" customWidth="1"/>
    <col min="268" max="268" width="71.42578125" customWidth="1"/>
    <col min="514" max="514" width="4.5703125" customWidth="1"/>
    <col min="515" max="515" width="4.85546875" customWidth="1"/>
    <col min="516" max="516" width="39" customWidth="1"/>
    <col min="517" max="517" width="40.7109375" customWidth="1"/>
    <col min="518" max="519" width="35.7109375" customWidth="1"/>
    <col min="520" max="520" width="3.42578125" customWidth="1"/>
    <col min="521" max="521" width="3.7109375" customWidth="1"/>
    <col min="522" max="522" width="4" customWidth="1"/>
    <col min="523" max="523" width="11.42578125" customWidth="1"/>
    <col min="524" max="524" width="71.42578125" customWidth="1"/>
    <col min="770" max="770" width="4.5703125" customWidth="1"/>
    <col min="771" max="771" width="4.85546875" customWidth="1"/>
    <col min="772" max="772" width="39" customWidth="1"/>
    <col min="773" max="773" width="40.7109375" customWidth="1"/>
    <col min="774" max="775" width="35.7109375" customWidth="1"/>
    <col min="776" max="776" width="3.42578125" customWidth="1"/>
    <col min="777" max="777" width="3.7109375" customWidth="1"/>
    <col min="778" max="778" width="4" customWidth="1"/>
    <col min="779" max="779" width="11.42578125" customWidth="1"/>
    <col min="780" max="780" width="71.42578125" customWidth="1"/>
    <col min="1026" max="1026" width="4.5703125" customWidth="1"/>
    <col min="1027" max="1027" width="4.85546875" customWidth="1"/>
    <col min="1028" max="1028" width="39" customWidth="1"/>
    <col min="1029" max="1029" width="40.7109375" customWidth="1"/>
    <col min="1030" max="1031" width="35.7109375" customWidth="1"/>
    <col min="1032" max="1032" width="3.42578125" customWidth="1"/>
    <col min="1033" max="1033" width="3.7109375" customWidth="1"/>
    <col min="1034" max="1034" width="4" customWidth="1"/>
    <col min="1035" max="1035" width="11.42578125" customWidth="1"/>
    <col min="1036" max="1036" width="71.42578125" customWidth="1"/>
    <col min="1282" max="1282" width="4.5703125" customWidth="1"/>
    <col min="1283" max="1283" width="4.85546875" customWidth="1"/>
    <col min="1284" max="1284" width="39" customWidth="1"/>
    <col min="1285" max="1285" width="40.7109375" customWidth="1"/>
    <col min="1286" max="1287" width="35.7109375" customWidth="1"/>
    <col min="1288" max="1288" width="3.42578125" customWidth="1"/>
    <col min="1289" max="1289" width="3.7109375" customWidth="1"/>
    <col min="1290" max="1290" width="4" customWidth="1"/>
    <col min="1291" max="1291" width="11.42578125" customWidth="1"/>
    <col min="1292" max="1292" width="71.42578125" customWidth="1"/>
    <col min="1538" max="1538" width="4.5703125" customWidth="1"/>
    <col min="1539" max="1539" width="4.85546875" customWidth="1"/>
    <col min="1540" max="1540" width="39" customWidth="1"/>
    <col min="1541" max="1541" width="40.7109375" customWidth="1"/>
    <col min="1542" max="1543" width="35.7109375" customWidth="1"/>
    <col min="1544" max="1544" width="3.42578125" customWidth="1"/>
    <col min="1545" max="1545" width="3.7109375" customWidth="1"/>
    <col min="1546" max="1546" width="4" customWidth="1"/>
    <col min="1547" max="1547" width="11.42578125" customWidth="1"/>
    <col min="1548" max="1548" width="71.42578125" customWidth="1"/>
    <col min="1794" max="1794" width="4.5703125" customWidth="1"/>
    <col min="1795" max="1795" width="4.85546875" customWidth="1"/>
    <col min="1796" max="1796" width="39" customWidth="1"/>
    <col min="1797" max="1797" width="40.7109375" customWidth="1"/>
    <col min="1798" max="1799" width="35.7109375" customWidth="1"/>
    <col min="1800" max="1800" width="3.42578125" customWidth="1"/>
    <col min="1801" max="1801" width="3.7109375" customWidth="1"/>
    <col min="1802" max="1802" width="4" customWidth="1"/>
    <col min="1803" max="1803" width="11.42578125" customWidth="1"/>
    <col min="1804" max="1804" width="71.42578125" customWidth="1"/>
    <col min="2050" max="2050" width="4.5703125" customWidth="1"/>
    <col min="2051" max="2051" width="4.85546875" customWidth="1"/>
    <col min="2052" max="2052" width="39" customWidth="1"/>
    <col min="2053" max="2053" width="40.7109375" customWidth="1"/>
    <col min="2054" max="2055" width="35.7109375" customWidth="1"/>
    <col min="2056" max="2056" width="3.42578125" customWidth="1"/>
    <col min="2057" max="2057" width="3.7109375" customWidth="1"/>
    <col min="2058" max="2058" width="4" customWidth="1"/>
    <col min="2059" max="2059" width="11.42578125" customWidth="1"/>
    <col min="2060" max="2060" width="71.42578125" customWidth="1"/>
    <col min="2306" max="2306" width="4.5703125" customWidth="1"/>
    <col min="2307" max="2307" width="4.85546875" customWidth="1"/>
    <col min="2308" max="2308" width="39" customWidth="1"/>
    <col min="2309" max="2309" width="40.7109375" customWidth="1"/>
    <col min="2310" max="2311" width="35.7109375" customWidth="1"/>
    <col min="2312" max="2312" width="3.42578125" customWidth="1"/>
    <col min="2313" max="2313" width="3.7109375" customWidth="1"/>
    <col min="2314" max="2314" width="4" customWidth="1"/>
    <col min="2315" max="2315" width="11.42578125" customWidth="1"/>
    <col min="2316" max="2316" width="71.42578125" customWidth="1"/>
    <col min="2562" max="2562" width="4.5703125" customWidth="1"/>
    <col min="2563" max="2563" width="4.85546875" customWidth="1"/>
    <col min="2564" max="2564" width="39" customWidth="1"/>
    <col min="2565" max="2565" width="40.7109375" customWidth="1"/>
    <col min="2566" max="2567" width="35.7109375" customWidth="1"/>
    <col min="2568" max="2568" width="3.42578125" customWidth="1"/>
    <col min="2569" max="2569" width="3.7109375" customWidth="1"/>
    <col min="2570" max="2570" width="4" customWidth="1"/>
    <col min="2571" max="2571" width="11.42578125" customWidth="1"/>
    <col min="2572" max="2572" width="71.42578125" customWidth="1"/>
    <col min="2818" max="2818" width="4.5703125" customWidth="1"/>
    <col min="2819" max="2819" width="4.85546875" customWidth="1"/>
    <col min="2820" max="2820" width="39" customWidth="1"/>
    <col min="2821" max="2821" width="40.7109375" customWidth="1"/>
    <col min="2822" max="2823" width="35.7109375" customWidth="1"/>
    <col min="2824" max="2824" width="3.42578125" customWidth="1"/>
    <col min="2825" max="2825" width="3.7109375" customWidth="1"/>
    <col min="2826" max="2826" width="4" customWidth="1"/>
    <col min="2827" max="2827" width="11.42578125" customWidth="1"/>
    <col min="2828" max="2828" width="71.42578125" customWidth="1"/>
    <col min="3074" max="3074" width="4.5703125" customWidth="1"/>
    <col min="3075" max="3075" width="4.85546875" customWidth="1"/>
    <col min="3076" max="3076" width="39" customWidth="1"/>
    <col min="3077" max="3077" width="40.7109375" customWidth="1"/>
    <col min="3078" max="3079" width="35.7109375" customWidth="1"/>
    <col min="3080" max="3080" width="3.42578125" customWidth="1"/>
    <col min="3081" max="3081" width="3.7109375" customWidth="1"/>
    <col min="3082" max="3082" width="4" customWidth="1"/>
    <col min="3083" max="3083" width="11.42578125" customWidth="1"/>
    <col min="3084" max="3084" width="71.42578125" customWidth="1"/>
    <col min="3330" max="3330" width="4.5703125" customWidth="1"/>
    <col min="3331" max="3331" width="4.85546875" customWidth="1"/>
    <col min="3332" max="3332" width="39" customWidth="1"/>
    <col min="3333" max="3333" width="40.7109375" customWidth="1"/>
    <col min="3334" max="3335" width="35.7109375" customWidth="1"/>
    <col min="3336" max="3336" width="3.42578125" customWidth="1"/>
    <col min="3337" max="3337" width="3.7109375" customWidth="1"/>
    <col min="3338" max="3338" width="4" customWidth="1"/>
    <col min="3339" max="3339" width="11.42578125" customWidth="1"/>
    <col min="3340" max="3340" width="71.42578125" customWidth="1"/>
    <col min="3586" max="3586" width="4.5703125" customWidth="1"/>
    <col min="3587" max="3587" width="4.85546875" customWidth="1"/>
    <col min="3588" max="3588" width="39" customWidth="1"/>
    <col min="3589" max="3589" width="40.7109375" customWidth="1"/>
    <col min="3590" max="3591" width="35.7109375" customWidth="1"/>
    <col min="3592" max="3592" width="3.42578125" customWidth="1"/>
    <col min="3593" max="3593" width="3.7109375" customWidth="1"/>
    <col min="3594" max="3594" width="4" customWidth="1"/>
    <col min="3595" max="3595" width="11.42578125" customWidth="1"/>
    <col min="3596" max="3596" width="71.42578125" customWidth="1"/>
    <col min="3842" max="3842" width="4.5703125" customWidth="1"/>
    <col min="3843" max="3843" width="4.85546875" customWidth="1"/>
    <col min="3844" max="3844" width="39" customWidth="1"/>
    <col min="3845" max="3845" width="40.7109375" customWidth="1"/>
    <col min="3846" max="3847" width="35.7109375" customWidth="1"/>
    <col min="3848" max="3848" width="3.42578125" customWidth="1"/>
    <col min="3849" max="3849" width="3.7109375" customWidth="1"/>
    <col min="3850" max="3850" width="4" customWidth="1"/>
    <col min="3851" max="3851" width="11.42578125" customWidth="1"/>
    <col min="3852" max="3852" width="71.42578125" customWidth="1"/>
    <col min="4098" max="4098" width="4.5703125" customWidth="1"/>
    <col min="4099" max="4099" width="4.85546875" customWidth="1"/>
    <col min="4100" max="4100" width="39" customWidth="1"/>
    <col min="4101" max="4101" width="40.7109375" customWidth="1"/>
    <col min="4102" max="4103" width="35.7109375" customWidth="1"/>
    <col min="4104" max="4104" width="3.42578125" customWidth="1"/>
    <col min="4105" max="4105" width="3.7109375" customWidth="1"/>
    <col min="4106" max="4106" width="4" customWidth="1"/>
    <col min="4107" max="4107" width="11.42578125" customWidth="1"/>
    <col min="4108" max="4108" width="71.42578125" customWidth="1"/>
    <col min="4354" max="4354" width="4.5703125" customWidth="1"/>
    <col min="4355" max="4355" width="4.85546875" customWidth="1"/>
    <col min="4356" max="4356" width="39" customWidth="1"/>
    <col min="4357" max="4357" width="40.7109375" customWidth="1"/>
    <col min="4358" max="4359" width="35.7109375" customWidth="1"/>
    <col min="4360" max="4360" width="3.42578125" customWidth="1"/>
    <col min="4361" max="4361" width="3.7109375" customWidth="1"/>
    <col min="4362" max="4362" width="4" customWidth="1"/>
    <col min="4363" max="4363" width="11.42578125" customWidth="1"/>
    <col min="4364" max="4364" width="71.42578125" customWidth="1"/>
    <col min="4610" max="4610" width="4.5703125" customWidth="1"/>
    <col min="4611" max="4611" width="4.85546875" customWidth="1"/>
    <col min="4612" max="4612" width="39" customWidth="1"/>
    <col min="4613" max="4613" width="40.7109375" customWidth="1"/>
    <col min="4614" max="4615" width="35.7109375" customWidth="1"/>
    <col min="4616" max="4616" width="3.42578125" customWidth="1"/>
    <col min="4617" max="4617" width="3.7109375" customWidth="1"/>
    <col min="4618" max="4618" width="4" customWidth="1"/>
    <col min="4619" max="4619" width="11.42578125" customWidth="1"/>
    <col min="4620" max="4620" width="71.42578125" customWidth="1"/>
    <col min="4866" max="4866" width="4.5703125" customWidth="1"/>
    <col min="4867" max="4867" width="4.85546875" customWidth="1"/>
    <col min="4868" max="4868" width="39" customWidth="1"/>
    <col min="4869" max="4869" width="40.7109375" customWidth="1"/>
    <col min="4870" max="4871" width="35.7109375" customWidth="1"/>
    <col min="4872" max="4872" width="3.42578125" customWidth="1"/>
    <col min="4873" max="4873" width="3.7109375" customWidth="1"/>
    <col min="4874" max="4874" width="4" customWidth="1"/>
    <col min="4875" max="4875" width="11.42578125" customWidth="1"/>
    <col min="4876" max="4876" width="71.42578125" customWidth="1"/>
    <col min="5122" max="5122" width="4.5703125" customWidth="1"/>
    <col min="5123" max="5123" width="4.85546875" customWidth="1"/>
    <col min="5124" max="5124" width="39" customWidth="1"/>
    <col min="5125" max="5125" width="40.7109375" customWidth="1"/>
    <col min="5126" max="5127" width="35.7109375" customWidth="1"/>
    <col min="5128" max="5128" width="3.42578125" customWidth="1"/>
    <col min="5129" max="5129" width="3.7109375" customWidth="1"/>
    <col min="5130" max="5130" width="4" customWidth="1"/>
    <col min="5131" max="5131" width="11.42578125" customWidth="1"/>
    <col min="5132" max="5132" width="71.42578125" customWidth="1"/>
    <col min="5378" max="5378" width="4.5703125" customWidth="1"/>
    <col min="5379" max="5379" width="4.85546875" customWidth="1"/>
    <col min="5380" max="5380" width="39" customWidth="1"/>
    <col min="5381" max="5381" width="40.7109375" customWidth="1"/>
    <col min="5382" max="5383" width="35.7109375" customWidth="1"/>
    <col min="5384" max="5384" width="3.42578125" customWidth="1"/>
    <col min="5385" max="5385" width="3.7109375" customWidth="1"/>
    <col min="5386" max="5386" width="4" customWidth="1"/>
    <col min="5387" max="5387" width="11.42578125" customWidth="1"/>
    <col min="5388" max="5388" width="71.42578125" customWidth="1"/>
    <col min="5634" max="5634" width="4.5703125" customWidth="1"/>
    <col min="5635" max="5635" width="4.85546875" customWidth="1"/>
    <col min="5636" max="5636" width="39" customWidth="1"/>
    <col min="5637" max="5637" width="40.7109375" customWidth="1"/>
    <col min="5638" max="5639" width="35.7109375" customWidth="1"/>
    <col min="5640" max="5640" width="3.42578125" customWidth="1"/>
    <col min="5641" max="5641" width="3.7109375" customWidth="1"/>
    <col min="5642" max="5642" width="4" customWidth="1"/>
    <col min="5643" max="5643" width="11.42578125" customWidth="1"/>
    <col min="5644" max="5644" width="71.42578125" customWidth="1"/>
    <col min="5890" max="5890" width="4.5703125" customWidth="1"/>
    <col min="5891" max="5891" width="4.85546875" customWidth="1"/>
    <col min="5892" max="5892" width="39" customWidth="1"/>
    <col min="5893" max="5893" width="40.7109375" customWidth="1"/>
    <col min="5894" max="5895" width="35.7109375" customWidth="1"/>
    <col min="5896" max="5896" width="3.42578125" customWidth="1"/>
    <col min="5897" max="5897" width="3.7109375" customWidth="1"/>
    <col min="5898" max="5898" width="4" customWidth="1"/>
    <col min="5899" max="5899" width="11.42578125" customWidth="1"/>
    <col min="5900" max="5900" width="71.42578125" customWidth="1"/>
    <col min="6146" max="6146" width="4.5703125" customWidth="1"/>
    <col min="6147" max="6147" width="4.85546875" customWidth="1"/>
    <col min="6148" max="6148" width="39" customWidth="1"/>
    <col min="6149" max="6149" width="40.7109375" customWidth="1"/>
    <col min="6150" max="6151" width="35.7109375" customWidth="1"/>
    <col min="6152" max="6152" width="3.42578125" customWidth="1"/>
    <col min="6153" max="6153" width="3.7109375" customWidth="1"/>
    <col min="6154" max="6154" width="4" customWidth="1"/>
    <col min="6155" max="6155" width="11.42578125" customWidth="1"/>
    <col min="6156" max="6156" width="71.42578125" customWidth="1"/>
    <col min="6402" max="6402" width="4.5703125" customWidth="1"/>
    <col min="6403" max="6403" width="4.85546875" customWidth="1"/>
    <col min="6404" max="6404" width="39" customWidth="1"/>
    <col min="6405" max="6405" width="40.7109375" customWidth="1"/>
    <col min="6406" max="6407" width="35.7109375" customWidth="1"/>
    <col min="6408" max="6408" width="3.42578125" customWidth="1"/>
    <col min="6409" max="6409" width="3.7109375" customWidth="1"/>
    <col min="6410" max="6410" width="4" customWidth="1"/>
    <col min="6411" max="6411" width="11.42578125" customWidth="1"/>
    <col min="6412" max="6412" width="71.42578125" customWidth="1"/>
    <col min="6658" max="6658" width="4.5703125" customWidth="1"/>
    <col min="6659" max="6659" width="4.85546875" customWidth="1"/>
    <col min="6660" max="6660" width="39" customWidth="1"/>
    <col min="6661" max="6661" width="40.7109375" customWidth="1"/>
    <col min="6662" max="6663" width="35.7109375" customWidth="1"/>
    <col min="6664" max="6664" width="3.42578125" customWidth="1"/>
    <col min="6665" max="6665" width="3.7109375" customWidth="1"/>
    <col min="6666" max="6666" width="4" customWidth="1"/>
    <col min="6667" max="6667" width="11.42578125" customWidth="1"/>
    <col min="6668" max="6668" width="71.42578125" customWidth="1"/>
    <col min="6914" max="6914" width="4.5703125" customWidth="1"/>
    <col min="6915" max="6915" width="4.85546875" customWidth="1"/>
    <col min="6916" max="6916" width="39" customWidth="1"/>
    <col min="6917" max="6917" width="40.7109375" customWidth="1"/>
    <col min="6918" max="6919" width="35.7109375" customWidth="1"/>
    <col min="6920" max="6920" width="3.42578125" customWidth="1"/>
    <col min="6921" max="6921" width="3.7109375" customWidth="1"/>
    <col min="6922" max="6922" width="4" customWidth="1"/>
    <col min="6923" max="6923" width="11.42578125" customWidth="1"/>
    <col min="6924" max="6924" width="71.42578125" customWidth="1"/>
    <col min="7170" max="7170" width="4.5703125" customWidth="1"/>
    <col min="7171" max="7171" width="4.85546875" customWidth="1"/>
    <col min="7172" max="7172" width="39" customWidth="1"/>
    <col min="7173" max="7173" width="40.7109375" customWidth="1"/>
    <col min="7174" max="7175" width="35.7109375" customWidth="1"/>
    <col min="7176" max="7176" width="3.42578125" customWidth="1"/>
    <col min="7177" max="7177" width="3.7109375" customWidth="1"/>
    <col min="7178" max="7178" width="4" customWidth="1"/>
    <col min="7179" max="7179" width="11.42578125" customWidth="1"/>
    <col min="7180" max="7180" width="71.42578125" customWidth="1"/>
    <col min="7426" max="7426" width="4.5703125" customWidth="1"/>
    <col min="7427" max="7427" width="4.85546875" customWidth="1"/>
    <col min="7428" max="7428" width="39" customWidth="1"/>
    <col min="7429" max="7429" width="40.7109375" customWidth="1"/>
    <col min="7430" max="7431" width="35.7109375" customWidth="1"/>
    <col min="7432" max="7432" width="3.42578125" customWidth="1"/>
    <col min="7433" max="7433" width="3.7109375" customWidth="1"/>
    <col min="7434" max="7434" width="4" customWidth="1"/>
    <col min="7435" max="7435" width="11.42578125" customWidth="1"/>
    <col min="7436" max="7436" width="71.42578125" customWidth="1"/>
    <col min="7682" max="7682" width="4.5703125" customWidth="1"/>
    <col min="7683" max="7683" width="4.85546875" customWidth="1"/>
    <col min="7684" max="7684" width="39" customWidth="1"/>
    <col min="7685" max="7685" width="40.7109375" customWidth="1"/>
    <col min="7686" max="7687" width="35.7109375" customWidth="1"/>
    <col min="7688" max="7688" width="3.42578125" customWidth="1"/>
    <col min="7689" max="7689" width="3.7109375" customWidth="1"/>
    <col min="7690" max="7690" width="4" customWidth="1"/>
    <col min="7691" max="7691" width="11.42578125" customWidth="1"/>
    <col min="7692" max="7692" width="71.42578125" customWidth="1"/>
    <col min="7938" max="7938" width="4.5703125" customWidth="1"/>
    <col min="7939" max="7939" width="4.85546875" customWidth="1"/>
    <col min="7940" max="7940" width="39" customWidth="1"/>
    <col min="7941" max="7941" width="40.7109375" customWidth="1"/>
    <col min="7942" max="7943" width="35.7109375" customWidth="1"/>
    <col min="7944" max="7944" width="3.42578125" customWidth="1"/>
    <col min="7945" max="7945" width="3.7109375" customWidth="1"/>
    <col min="7946" max="7946" width="4" customWidth="1"/>
    <col min="7947" max="7947" width="11.42578125" customWidth="1"/>
    <col min="7948" max="7948" width="71.42578125" customWidth="1"/>
    <col min="8194" max="8194" width="4.5703125" customWidth="1"/>
    <col min="8195" max="8195" width="4.85546875" customWidth="1"/>
    <col min="8196" max="8196" width="39" customWidth="1"/>
    <col min="8197" max="8197" width="40.7109375" customWidth="1"/>
    <col min="8198" max="8199" width="35.7109375" customWidth="1"/>
    <col min="8200" max="8200" width="3.42578125" customWidth="1"/>
    <col min="8201" max="8201" width="3.7109375" customWidth="1"/>
    <col min="8202" max="8202" width="4" customWidth="1"/>
    <col min="8203" max="8203" width="11.42578125" customWidth="1"/>
    <col min="8204" max="8204" width="71.42578125" customWidth="1"/>
    <col min="8450" max="8450" width="4.5703125" customWidth="1"/>
    <col min="8451" max="8451" width="4.85546875" customWidth="1"/>
    <col min="8452" max="8452" width="39" customWidth="1"/>
    <col min="8453" max="8453" width="40.7109375" customWidth="1"/>
    <col min="8454" max="8455" width="35.7109375" customWidth="1"/>
    <col min="8456" max="8456" width="3.42578125" customWidth="1"/>
    <col min="8457" max="8457" width="3.7109375" customWidth="1"/>
    <col min="8458" max="8458" width="4" customWidth="1"/>
    <col min="8459" max="8459" width="11.42578125" customWidth="1"/>
    <col min="8460" max="8460" width="71.42578125" customWidth="1"/>
    <col min="8706" max="8706" width="4.5703125" customWidth="1"/>
    <col min="8707" max="8707" width="4.85546875" customWidth="1"/>
    <col min="8708" max="8708" width="39" customWidth="1"/>
    <col min="8709" max="8709" width="40.7109375" customWidth="1"/>
    <col min="8710" max="8711" width="35.7109375" customWidth="1"/>
    <col min="8712" max="8712" width="3.42578125" customWidth="1"/>
    <col min="8713" max="8713" width="3.7109375" customWidth="1"/>
    <col min="8714" max="8714" width="4" customWidth="1"/>
    <col min="8715" max="8715" width="11.42578125" customWidth="1"/>
    <col min="8716" max="8716" width="71.42578125" customWidth="1"/>
    <col min="8962" max="8962" width="4.5703125" customWidth="1"/>
    <col min="8963" max="8963" width="4.85546875" customWidth="1"/>
    <col min="8964" max="8964" width="39" customWidth="1"/>
    <col min="8965" max="8965" width="40.7109375" customWidth="1"/>
    <col min="8966" max="8967" width="35.7109375" customWidth="1"/>
    <col min="8968" max="8968" width="3.42578125" customWidth="1"/>
    <col min="8969" max="8969" width="3.7109375" customWidth="1"/>
    <col min="8970" max="8970" width="4" customWidth="1"/>
    <col min="8971" max="8971" width="11.42578125" customWidth="1"/>
    <col min="8972" max="8972" width="71.42578125" customWidth="1"/>
    <col min="9218" max="9218" width="4.5703125" customWidth="1"/>
    <col min="9219" max="9219" width="4.85546875" customWidth="1"/>
    <col min="9220" max="9220" width="39" customWidth="1"/>
    <col min="9221" max="9221" width="40.7109375" customWidth="1"/>
    <col min="9222" max="9223" width="35.7109375" customWidth="1"/>
    <col min="9224" max="9224" width="3.42578125" customWidth="1"/>
    <col min="9225" max="9225" width="3.7109375" customWidth="1"/>
    <col min="9226" max="9226" width="4" customWidth="1"/>
    <col min="9227" max="9227" width="11.42578125" customWidth="1"/>
    <col min="9228" max="9228" width="71.42578125" customWidth="1"/>
    <col min="9474" max="9474" width="4.5703125" customWidth="1"/>
    <col min="9475" max="9475" width="4.85546875" customWidth="1"/>
    <col min="9476" max="9476" width="39" customWidth="1"/>
    <col min="9477" max="9477" width="40.7109375" customWidth="1"/>
    <col min="9478" max="9479" width="35.7109375" customWidth="1"/>
    <col min="9480" max="9480" width="3.42578125" customWidth="1"/>
    <col min="9481" max="9481" width="3.7109375" customWidth="1"/>
    <col min="9482" max="9482" width="4" customWidth="1"/>
    <col min="9483" max="9483" width="11.42578125" customWidth="1"/>
    <col min="9484" max="9484" width="71.42578125" customWidth="1"/>
    <col min="9730" max="9730" width="4.5703125" customWidth="1"/>
    <col min="9731" max="9731" width="4.85546875" customWidth="1"/>
    <col min="9732" max="9732" width="39" customWidth="1"/>
    <col min="9733" max="9733" width="40.7109375" customWidth="1"/>
    <col min="9734" max="9735" width="35.7109375" customWidth="1"/>
    <col min="9736" max="9736" width="3.42578125" customWidth="1"/>
    <col min="9737" max="9737" width="3.7109375" customWidth="1"/>
    <col min="9738" max="9738" width="4" customWidth="1"/>
    <col min="9739" max="9739" width="11.42578125" customWidth="1"/>
    <col min="9740" max="9740" width="71.42578125" customWidth="1"/>
    <col min="9986" max="9986" width="4.5703125" customWidth="1"/>
    <col min="9987" max="9987" width="4.85546875" customWidth="1"/>
    <col min="9988" max="9988" width="39" customWidth="1"/>
    <col min="9989" max="9989" width="40.7109375" customWidth="1"/>
    <col min="9990" max="9991" width="35.7109375" customWidth="1"/>
    <col min="9992" max="9992" width="3.42578125" customWidth="1"/>
    <col min="9993" max="9993" width="3.7109375" customWidth="1"/>
    <col min="9994" max="9994" width="4" customWidth="1"/>
    <col min="9995" max="9995" width="11.42578125" customWidth="1"/>
    <col min="9996" max="9996" width="71.42578125" customWidth="1"/>
    <col min="10242" max="10242" width="4.5703125" customWidth="1"/>
    <col min="10243" max="10243" width="4.85546875" customWidth="1"/>
    <col min="10244" max="10244" width="39" customWidth="1"/>
    <col min="10245" max="10245" width="40.7109375" customWidth="1"/>
    <col min="10246" max="10247" width="35.7109375" customWidth="1"/>
    <col min="10248" max="10248" width="3.42578125" customWidth="1"/>
    <col min="10249" max="10249" width="3.7109375" customWidth="1"/>
    <col min="10250" max="10250" width="4" customWidth="1"/>
    <col min="10251" max="10251" width="11.42578125" customWidth="1"/>
    <col min="10252" max="10252" width="71.42578125" customWidth="1"/>
    <col min="10498" max="10498" width="4.5703125" customWidth="1"/>
    <col min="10499" max="10499" width="4.85546875" customWidth="1"/>
    <col min="10500" max="10500" width="39" customWidth="1"/>
    <col min="10501" max="10501" width="40.7109375" customWidth="1"/>
    <col min="10502" max="10503" width="35.7109375" customWidth="1"/>
    <col min="10504" max="10504" width="3.42578125" customWidth="1"/>
    <col min="10505" max="10505" width="3.7109375" customWidth="1"/>
    <col min="10506" max="10506" width="4" customWidth="1"/>
    <col min="10507" max="10507" width="11.42578125" customWidth="1"/>
    <col min="10508" max="10508" width="71.42578125" customWidth="1"/>
    <col min="10754" max="10754" width="4.5703125" customWidth="1"/>
    <col min="10755" max="10755" width="4.85546875" customWidth="1"/>
    <col min="10756" max="10756" width="39" customWidth="1"/>
    <col min="10757" max="10757" width="40.7109375" customWidth="1"/>
    <col min="10758" max="10759" width="35.7109375" customWidth="1"/>
    <col min="10760" max="10760" width="3.42578125" customWidth="1"/>
    <col min="10761" max="10761" width="3.7109375" customWidth="1"/>
    <col min="10762" max="10762" width="4" customWidth="1"/>
    <col min="10763" max="10763" width="11.42578125" customWidth="1"/>
    <col min="10764" max="10764" width="71.42578125" customWidth="1"/>
    <col min="11010" max="11010" width="4.5703125" customWidth="1"/>
    <col min="11011" max="11011" width="4.85546875" customWidth="1"/>
    <col min="11012" max="11012" width="39" customWidth="1"/>
    <col min="11013" max="11013" width="40.7109375" customWidth="1"/>
    <col min="11014" max="11015" width="35.7109375" customWidth="1"/>
    <col min="11016" max="11016" width="3.42578125" customWidth="1"/>
    <col min="11017" max="11017" width="3.7109375" customWidth="1"/>
    <col min="11018" max="11018" width="4" customWidth="1"/>
    <col min="11019" max="11019" width="11.42578125" customWidth="1"/>
    <col min="11020" max="11020" width="71.42578125" customWidth="1"/>
    <col min="11266" max="11266" width="4.5703125" customWidth="1"/>
    <col min="11267" max="11267" width="4.85546875" customWidth="1"/>
    <col min="11268" max="11268" width="39" customWidth="1"/>
    <col min="11269" max="11269" width="40.7109375" customWidth="1"/>
    <col min="11270" max="11271" width="35.7109375" customWidth="1"/>
    <col min="11272" max="11272" width="3.42578125" customWidth="1"/>
    <col min="11273" max="11273" width="3.7109375" customWidth="1"/>
    <col min="11274" max="11274" width="4" customWidth="1"/>
    <col min="11275" max="11275" width="11.42578125" customWidth="1"/>
    <col min="11276" max="11276" width="71.42578125" customWidth="1"/>
    <col min="11522" max="11522" width="4.5703125" customWidth="1"/>
    <col min="11523" max="11523" width="4.85546875" customWidth="1"/>
    <col min="11524" max="11524" width="39" customWidth="1"/>
    <col min="11525" max="11525" width="40.7109375" customWidth="1"/>
    <col min="11526" max="11527" width="35.7109375" customWidth="1"/>
    <col min="11528" max="11528" width="3.42578125" customWidth="1"/>
    <col min="11529" max="11529" width="3.7109375" customWidth="1"/>
    <col min="11530" max="11530" width="4" customWidth="1"/>
    <col min="11531" max="11531" width="11.42578125" customWidth="1"/>
    <col min="11532" max="11532" width="71.42578125" customWidth="1"/>
    <col min="11778" max="11778" width="4.5703125" customWidth="1"/>
    <col min="11779" max="11779" width="4.85546875" customWidth="1"/>
    <col min="11780" max="11780" width="39" customWidth="1"/>
    <col min="11781" max="11781" width="40.7109375" customWidth="1"/>
    <col min="11782" max="11783" width="35.7109375" customWidth="1"/>
    <col min="11784" max="11784" width="3.42578125" customWidth="1"/>
    <col min="11785" max="11785" width="3.7109375" customWidth="1"/>
    <col min="11786" max="11786" width="4" customWidth="1"/>
    <col min="11787" max="11787" width="11.42578125" customWidth="1"/>
    <col min="11788" max="11788" width="71.42578125" customWidth="1"/>
    <col min="12034" max="12034" width="4.5703125" customWidth="1"/>
    <col min="12035" max="12035" width="4.85546875" customWidth="1"/>
    <col min="12036" max="12036" width="39" customWidth="1"/>
    <col min="12037" max="12037" width="40.7109375" customWidth="1"/>
    <col min="12038" max="12039" width="35.7109375" customWidth="1"/>
    <col min="12040" max="12040" width="3.42578125" customWidth="1"/>
    <col min="12041" max="12041" width="3.7109375" customWidth="1"/>
    <col min="12042" max="12042" width="4" customWidth="1"/>
    <col min="12043" max="12043" width="11.42578125" customWidth="1"/>
    <col min="12044" max="12044" width="71.42578125" customWidth="1"/>
    <col min="12290" max="12290" width="4.5703125" customWidth="1"/>
    <col min="12291" max="12291" width="4.85546875" customWidth="1"/>
    <col min="12292" max="12292" width="39" customWidth="1"/>
    <col min="12293" max="12293" width="40.7109375" customWidth="1"/>
    <col min="12294" max="12295" width="35.7109375" customWidth="1"/>
    <col min="12296" max="12296" width="3.42578125" customWidth="1"/>
    <col min="12297" max="12297" width="3.7109375" customWidth="1"/>
    <col min="12298" max="12298" width="4" customWidth="1"/>
    <col min="12299" max="12299" width="11.42578125" customWidth="1"/>
    <col min="12300" max="12300" width="71.42578125" customWidth="1"/>
    <col min="12546" max="12546" width="4.5703125" customWidth="1"/>
    <col min="12547" max="12547" width="4.85546875" customWidth="1"/>
    <col min="12548" max="12548" width="39" customWidth="1"/>
    <col min="12549" max="12549" width="40.7109375" customWidth="1"/>
    <col min="12550" max="12551" width="35.7109375" customWidth="1"/>
    <col min="12552" max="12552" width="3.42578125" customWidth="1"/>
    <col min="12553" max="12553" width="3.7109375" customWidth="1"/>
    <col min="12554" max="12554" width="4" customWidth="1"/>
    <col min="12555" max="12555" width="11.42578125" customWidth="1"/>
    <col min="12556" max="12556" width="71.42578125" customWidth="1"/>
    <col min="12802" max="12802" width="4.5703125" customWidth="1"/>
    <col min="12803" max="12803" width="4.85546875" customWidth="1"/>
    <col min="12804" max="12804" width="39" customWidth="1"/>
    <col min="12805" max="12805" width="40.7109375" customWidth="1"/>
    <col min="12806" max="12807" width="35.7109375" customWidth="1"/>
    <col min="12808" max="12808" width="3.42578125" customWidth="1"/>
    <col min="12809" max="12809" width="3.7109375" customWidth="1"/>
    <col min="12810" max="12810" width="4" customWidth="1"/>
    <col min="12811" max="12811" width="11.42578125" customWidth="1"/>
    <col min="12812" max="12812" width="71.42578125" customWidth="1"/>
    <col min="13058" max="13058" width="4.5703125" customWidth="1"/>
    <col min="13059" max="13059" width="4.85546875" customWidth="1"/>
    <col min="13060" max="13060" width="39" customWidth="1"/>
    <col min="13061" max="13061" width="40.7109375" customWidth="1"/>
    <col min="13062" max="13063" width="35.7109375" customWidth="1"/>
    <col min="13064" max="13064" width="3.42578125" customWidth="1"/>
    <col min="13065" max="13065" width="3.7109375" customWidth="1"/>
    <col min="13066" max="13066" width="4" customWidth="1"/>
    <col min="13067" max="13067" width="11.42578125" customWidth="1"/>
    <col min="13068" max="13068" width="71.42578125" customWidth="1"/>
    <col min="13314" max="13314" width="4.5703125" customWidth="1"/>
    <col min="13315" max="13315" width="4.85546875" customWidth="1"/>
    <col min="13316" max="13316" width="39" customWidth="1"/>
    <col min="13317" max="13317" width="40.7109375" customWidth="1"/>
    <col min="13318" max="13319" width="35.7109375" customWidth="1"/>
    <col min="13320" max="13320" width="3.42578125" customWidth="1"/>
    <col min="13321" max="13321" width="3.7109375" customWidth="1"/>
    <col min="13322" max="13322" width="4" customWidth="1"/>
    <col min="13323" max="13323" width="11.42578125" customWidth="1"/>
    <col min="13324" max="13324" width="71.42578125" customWidth="1"/>
    <col min="13570" max="13570" width="4.5703125" customWidth="1"/>
    <col min="13571" max="13571" width="4.85546875" customWidth="1"/>
    <col min="13572" max="13572" width="39" customWidth="1"/>
    <col min="13573" max="13573" width="40.7109375" customWidth="1"/>
    <col min="13574" max="13575" width="35.7109375" customWidth="1"/>
    <col min="13576" max="13576" width="3.42578125" customWidth="1"/>
    <col min="13577" max="13577" width="3.7109375" customWidth="1"/>
    <col min="13578" max="13578" width="4" customWidth="1"/>
    <col min="13579" max="13579" width="11.42578125" customWidth="1"/>
    <col min="13580" max="13580" width="71.42578125" customWidth="1"/>
    <col min="13826" max="13826" width="4.5703125" customWidth="1"/>
    <col min="13827" max="13827" width="4.85546875" customWidth="1"/>
    <col min="13828" max="13828" width="39" customWidth="1"/>
    <col min="13829" max="13829" width="40.7109375" customWidth="1"/>
    <col min="13830" max="13831" width="35.7109375" customWidth="1"/>
    <col min="13832" max="13832" width="3.42578125" customWidth="1"/>
    <col min="13833" max="13833" width="3.7109375" customWidth="1"/>
    <col min="13834" max="13834" width="4" customWidth="1"/>
    <col min="13835" max="13835" width="11.42578125" customWidth="1"/>
    <col min="13836" max="13836" width="71.42578125" customWidth="1"/>
    <col min="14082" max="14082" width="4.5703125" customWidth="1"/>
    <col min="14083" max="14083" width="4.85546875" customWidth="1"/>
    <col min="14084" max="14084" width="39" customWidth="1"/>
    <col min="14085" max="14085" width="40.7109375" customWidth="1"/>
    <col min="14086" max="14087" width="35.7109375" customWidth="1"/>
    <col min="14088" max="14088" width="3.42578125" customWidth="1"/>
    <col min="14089" max="14089" width="3.7109375" customWidth="1"/>
    <col min="14090" max="14090" width="4" customWidth="1"/>
    <col min="14091" max="14091" width="11.42578125" customWidth="1"/>
    <col min="14092" max="14092" width="71.42578125" customWidth="1"/>
    <col min="14338" max="14338" width="4.5703125" customWidth="1"/>
    <col min="14339" max="14339" width="4.85546875" customWidth="1"/>
    <col min="14340" max="14340" width="39" customWidth="1"/>
    <col min="14341" max="14341" width="40.7109375" customWidth="1"/>
    <col min="14342" max="14343" width="35.7109375" customWidth="1"/>
    <col min="14344" max="14344" width="3.42578125" customWidth="1"/>
    <col min="14345" max="14345" width="3.7109375" customWidth="1"/>
    <col min="14346" max="14346" width="4" customWidth="1"/>
    <col min="14347" max="14347" width="11.42578125" customWidth="1"/>
    <col min="14348" max="14348" width="71.42578125" customWidth="1"/>
    <col min="14594" max="14594" width="4.5703125" customWidth="1"/>
    <col min="14595" max="14595" width="4.85546875" customWidth="1"/>
    <col min="14596" max="14596" width="39" customWidth="1"/>
    <col min="14597" max="14597" width="40.7109375" customWidth="1"/>
    <col min="14598" max="14599" width="35.7109375" customWidth="1"/>
    <col min="14600" max="14600" width="3.42578125" customWidth="1"/>
    <col min="14601" max="14601" width="3.7109375" customWidth="1"/>
    <col min="14602" max="14602" width="4" customWidth="1"/>
    <col min="14603" max="14603" width="11.42578125" customWidth="1"/>
    <col min="14604" max="14604" width="71.42578125" customWidth="1"/>
    <col min="14850" max="14850" width="4.5703125" customWidth="1"/>
    <col min="14851" max="14851" width="4.85546875" customWidth="1"/>
    <col min="14852" max="14852" width="39" customWidth="1"/>
    <col min="14853" max="14853" width="40.7109375" customWidth="1"/>
    <col min="14854" max="14855" width="35.7109375" customWidth="1"/>
    <col min="14856" max="14856" width="3.42578125" customWidth="1"/>
    <col min="14857" max="14857" width="3.7109375" customWidth="1"/>
    <col min="14858" max="14858" width="4" customWidth="1"/>
    <col min="14859" max="14859" width="11.42578125" customWidth="1"/>
    <col min="14860" max="14860" width="71.42578125" customWidth="1"/>
    <col min="15106" max="15106" width="4.5703125" customWidth="1"/>
    <col min="15107" max="15107" width="4.85546875" customWidth="1"/>
    <col min="15108" max="15108" width="39" customWidth="1"/>
    <col min="15109" max="15109" width="40.7109375" customWidth="1"/>
    <col min="15110" max="15111" width="35.7109375" customWidth="1"/>
    <col min="15112" max="15112" width="3.42578125" customWidth="1"/>
    <col min="15113" max="15113" width="3.7109375" customWidth="1"/>
    <col min="15114" max="15114" width="4" customWidth="1"/>
    <col min="15115" max="15115" width="11.42578125" customWidth="1"/>
    <col min="15116" max="15116" width="71.42578125" customWidth="1"/>
    <col min="15362" max="15362" width="4.5703125" customWidth="1"/>
    <col min="15363" max="15363" width="4.85546875" customWidth="1"/>
    <col min="15364" max="15364" width="39" customWidth="1"/>
    <col min="15365" max="15365" width="40.7109375" customWidth="1"/>
    <col min="15366" max="15367" width="35.7109375" customWidth="1"/>
    <col min="15368" max="15368" width="3.42578125" customWidth="1"/>
    <col min="15369" max="15369" width="3.7109375" customWidth="1"/>
    <col min="15370" max="15370" width="4" customWidth="1"/>
    <col min="15371" max="15371" width="11.42578125" customWidth="1"/>
    <col min="15372" max="15372" width="71.42578125" customWidth="1"/>
    <col min="15618" max="15618" width="4.5703125" customWidth="1"/>
    <col min="15619" max="15619" width="4.85546875" customWidth="1"/>
    <col min="15620" max="15620" width="39" customWidth="1"/>
    <col min="15621" max="15621" width="40.7109375" customWidth="1"/>
    <col min="15622" max="15623" width="35.7109375" customWidth="1"/>
    <col min="15624" max="15624" width="3.42578125" customWidth="1"/>
    <col min="15625" max="15625" width="3.7109375" customWidth="1"/>
    <col min="15626" max="15626" width="4" customWidth="1"/>
    <col min="15627" max="15627" width="11.42578125" customWidth="1"/>
    <col min="15628" max="15628" width="71.42578125" customWidth="1"/>
    <col min="15874" max="15874" width="4.5703125" customWidth="1"/>
    <col min="15875" max="15875" width="4.85546875" customWidth="1"/>
    <col min="15876" max="15876" width="39" customWidth="1"/>
    <col min="15877" max="15877" width="40.7109375" customWidth="1"/>
    <col min="15878" max="15879" width="35.7109375" customWidth="1"/>
    <col min="15880" max="15880" width="3.42578125" customWidth="1"/>
    <col min="15881" max="15881" width="3.7109375" customWidth="1"/>
    <col min="15882" max="15882" width="4" customWidth="1"/>
    <col min="15883" max="15883" width="11.42578125" customWidth="1"/>
    <col min="15884" max="15884" width="71.42578125" customWidth="1"/>
    <col min="16130" max="16130" width="4.5703125" customWidth="1"/>
    <col min="16131" max="16131" width="4.85546875" customWidth="1"/>
    <col min="16132" max="16132" width="39" customWidth="1"/>
    <col min="16133" max="16133" width="40.7109375" customWidth="1"/>
    <col min="16134" max="16135" width="35.7109375" customWidth="1"/>
    <col min="16136" max="16136" width="3.42578125" customWidth="1"/>
    <col min="16137" max="16137" width="3.7109375" customWidth="1"/>
    <col min="16138" max="16138" width="4" customWidth="1"/>
    <col min="16139" max="16139" width="11.42578125" customWidth="1"/>
    <col min="16140" max="16140" width="71.42578125" customWidth="1"/>
  </cols>
  <sheetData>
    <row r="1" spans="1:12" s="24" customFormat="1" ht="18" x14ac:dyDescent="0.2">
      <c r="A1" s="18"/>
      <c r="B1" s="19"/>
      <c r="C1" s="20"/>
      <c r="D1" s="21" t="s">
        <v>2</v>
      </c>
      <c r="E1" s="22"/>
      <c r="F1" s="23"/>
      <c r="G1" s="23"/>
      <c r="I1" s="21" t="s">
        <v>2</v>
      </c>
      <c r="K1" s="25"/>
    </row>
    <row r="2" spans="1:12" s="24" customFormat="1" ht="15" x14ac:dyDescent="0.2">
      <c r="A2" s="18"/>
      <c r="B2" s="116">
        <v>1</v>
      </c>
      <c r="C2" s="26" t="s">
        <v>3</v>
      </c>
      <c r="D2" s="27" t="s">
        <v>4</v>
      </c>
      <c r="E2" s="28"/>
      <c r="F2" s="29"/>
      <c r="G2" s="29"/>
      <c r="K2" s="25"/>
    </row>
    <row r="3" spans="1:12" s="24" customFormat="1" ht="15" x14ac:dyDescent="0.2">
      <c r="A3" s="18"/>
      <c r="B3" s="19"/>
      <c r="C3" s="20"/>
      <c r="D3" s="30" t="s">
        <v>5</v>
      </c>
      <c r="E3" s="31"/>
      <c r="F3" s="32"/>
      <c r="G3" s="32"/>
      <c r="K3" s="25"/>
    </row>
    <row r="4" spans="1:12" s="24" customFormat="1" ht="15" x14ac:dyDescent="0.2">
      <c r="A4" s="18"/>
      <c r="B4" s="19"/>
      <c r="C4" s="33" t="s">
        <v>6</v>
      </c>
      <c r="D4" s="34" t="s">
        <v>7</v>
      </c>
      <c r="E4" s="31"/>
      <c r="F4" s="32"/>
      <c r="G4" s="32"/>
      <c r="K4" s="25"/>
    </row>
    <row r="5" spans="1:12" s="24" customFormat="1" ht="15" x14ac:dyDescent="0.2">
      <c r="A5" s="18"/>
      <c r="B5" s="19"/>
      <c r="C5" s="35" t="s">
        <v>40</v>
      </c>
      <c r="D5" s="117" t="s">
        <v>31</v>
      </c>
      <c r="E5" s="31"/>
      <c r="F5" s="32"/>
      <c r="G5" s="32"/>
      <c r="K5" s="25"/>
    </row>
    <row r="6" spans="1:12" s="24" customFormat="1" ht="15" x14ac:dyDescent="0.2">
      <c r="A6" s="18"/>
      <c r="B6" s="19"/>
      <c r="C6" s="36" t="s">
        <v>8</v>
      </c>
      <c r="D6" s="34" t="s">
        <v>9</v>
      </c>
      <c r="E6" s="31"/>
      <c r="F6" s="32"/>
      <c r="G6" s="32"/>
      <c r="K6" s="25"/>
    </row>
    <row r="7" spans="1:12" s="24" customFormat="1" ht="15" x14ac:dyDescent="0.2">
      <c r="A7" s="18"/>
      <c r="B7" s="19"/>
      <c r="C7" s="20"/>
      <c r="D7" s="34" t="s">
        <v>32</v>
      </c>
      <c r="E7" s="31"/>
      <c r="F7" s="32"/>
      <c r="G7" s="32"/>
      <c r="K7" s="25"/>
    </row>
    <row r="8" spans="1:12" s="24" customFormat="1" ht="15" x14ac:dyDescent="0.2">
      <c r="A8" s="18"/>
      <c r="B8" s="19"/>
      <c r="C8" s="20"/>
      <c r="D8" s="37"/>
      <c r="E8" s="31"/>
      <c r="F8" s="32"/>
      <c r="G8" s="32"/>
      <c r="K8" s="25"/>
    </row>
    <row r="9" spans="1:12" s="24" customFormat="1" ht="15" x14ac:dyDescent="0.2">
      <c r="A9" s="18"/>
      <c r="B9" s="19"/>
      <c r="C9" s="20"/>
      <c r="D9" s="19"/>
      <c r="E9" s="38"/>
      <c r="F9" s="32"/>
      <c r="G9" s="32"/>
      <c r="K9" s="25"/>
    </row>
    <row r="10" spans="1:12" s="24" customFormat="1" ht="15" x14ac:dyDescent="0.2">
      <c r="A10" s="18"/>
      <c r="B10" s="39"/>
      <c r="C10" s="20"/>
      <c r="E10" s="38"/>
      <c r="F10" s="32"/>
      <c r="G10" s="32"/>
      <c r="K10" s="25"/>
    </row>
    <row r="11" spans="1:12" s="45" customFormat="1" ht="15" customHeight="1" x14ac:dyDescent="0.2">
      <c r="A11" s="40"/>
      <c r="B11" s="41">
        <v>0</v>
      </c>
      <c r="C11" s="42" t="s">
        <v>5</v>
      </c>
      <c r="D11" s="42" t="s">
        <v>33</v>
      </c>
      <c r="E11" s="42" t="s">
        <v>30</v>
      </c>
      <c r="F11" s="43" t="s">
        <v>10</v>
      </c>
      <c r="G11" s="43" t="s">
        <v>34</v>
      </c>
      <c r="H11" s="44"/>
      <c r="K11" s="46"/>
    </row>
    <row r="12" spans="1:12" s="53" customFormat="1" ht="15" customHeight="1" outlineLevel="1" x14ac:dyDescent="0.2">
      <c r="A12" s="47"/>
      <c r="B12" s="48">
        <v>1</v>
      </c>
      <c r="C12" s="49">
        <v>1</v>
      </c>
      <c r="D12" s="50">
        <v>2</v>
      </c>
      <c r="E12" s="51">
        <v>3</v>
      </c>
      <c r="F12" s="52">
        <v>4</v>
      </c>
      <c r="G12" s="52">
        <v>5</v>
      </c>
      <c r="H12" s="51"/>
      <c r="K12" s="54"/>
    </row>
    <row r="13" spans="1:12" s="24" customFormat="1" ht="15" customHeight="1" outlineLevel="1" x14ac:dyDescent="0.2">
      <c r="A13" s="55"/>
      <c r="B13" s="56">
        <v>2</v>
      </c>
      <c r="C13" s="57" t="s">
        <v>36</v>
      </c>
      <c r="D13" s="57" t="s">
        <v>11</v>
      </c>
      <c r="E13" s="38" t="s">
        <v>12</v>
      </c>
      <c r="F13" s="38" t="s">
        <v>12</v>
      </c>
      <c r="G13" s="38" t="s">
        <v>12</v>
      </c>
      <c r="J13" s="53"/>
      <c r="K13" s="54"/>
      <c r="L13" s="53"/>
    </row>
    <row r="14" spans="1:12" s="24" customFormat="1" ht="15" customHeight="1" outlineLevel="1" x14ac:dyDescent="0.2">
      <c r="A14" s="55"/>
      <c r="B14" s="56">
        <v>3</v>
      </c>
      <c r="C14" s="57" t="s">
        <v>5</v>
      </c>
      <c r="D14" s="57" t="s">
        <v>7</v>
      </c>
      <c r="E14" s="38" t="s">
        <v>12</v>
      </c>
      <c r="F14" s="38" t="s">
        <v>12</v>
      </c>
      <c r="G14" s="38" t="s">
        <v>12</v>
      </c>
      <c r="H14" s="38"/>
      <c r="J14" s="58" t="s">
        <v>13</v>
      </c>
      <c r="K14" s="59"/>
      <c r="L14" s="60"/>
    </row>
    <row r="15" spans="1:12" s="24" customFormat="1" ht="15" customHeight="1" outlineLevel="1" x14ac:dyDescent="0.2">
      <c r="A15" s="55"/>
      <c r="B15" s="56">
        <v>4</v>
      </c>
      <c r="C15" s="61" t="s">
        <v>41</v>
      </c>
      <c r="D15" s="61" t="s">
        <v>42</v>
      </c>
      <c r="E15" s="38" t="s">
        <v>12</v>
      </c>
      <c r="F15" s="38" t="s">
        <v>12</v>
      </c>
      <c r="G15" s="38" t="s">
        <v>12</v>
      </c>
      <c r="H15" s="38"/>
      <c r="J15" s="62" t="s">
        <v>35</v>
      </c>
      <c r="K15" s="63">
        <v>42229</v>
      </c>
      <c r="L15" s="64" t="s">
        <v>23</v>
      </c>
    </row>
    <row r="16" spans="1:12" s="24" customFormat="1" ht="15" customHeight="1" outlineLevel="1" x14ac:dyDescent="0.2">
      <c r="A16" s="55"/>
      <c r="B16" s="56">
        <v>5</v>
      </c>
      <c r="C16" s="61" t="s">
        <v>0</v>
      </c>
      <c r="D16" s="61" t="s">
        <v>16</v>
      </c>
      <c r="E16" s="38" t="s">
        <v>12</v>
      </c>
      <c r="F16" s="38" t="s">
        <v>12</v>
      </c>
      <c r="G16" s="38" t="s">
        <v>12</v>
      </c>
      <c r="H16" s="51"/>
      <c r="J16" s="62" t="s">
        <v>24</v>
      </c>
      <c r="K16" s="63"/>
      <c r="L16" s="64"/>
    </row>
    <row r="17" spans="1:12" s="24" customFormat="1" ht="15" customHeight="1" outlineLevel="1" x14ac:dyDescent="0.2">
      <c r="A17" s="55"/>
      <c r="B17" s="56">
        <v>6</v>
      </c>
      <c r="C17" s="61" t="s">
        <v>17</v>
      </c>
      <c r="D17" s="61" t="s">
        <v>18</v>
      </c>
      <c r="E17" s="38" t="s">
        <v>12</v>
      </c>
      <c r="F17" s="38" t="s">
        <v>12</v>
      </c>
      <c r="G17" s="38" t="s">
        <v>12</v>
      </c>
      <c r="H17" s="38"/>
      <c r="J17" s="62" t="s">
        <v>25</v>
      </c>
      <c r="K17" s="63"/>
      <c r="L17" s="115"/>
    </row>
    <row r="18" spans="1:12" s="24" customFormat="1" ht="15" customHeight="1" outlineLevel="1" x14ac:dyDescent="0.2">
      <c r="A18" s="55"/>
      <c r="B18" s="56">
        <v>7</v>
      </c>
      <c r="C18" s="61" t="s">
        <v>1</v>
      </c>
      <c r="D18" s="61" t="s">
        <v>19</v>
      </c>
      <c r="E18" s="38" t="s">
        <v>12</v>
      </c>
      <c r="F18" s="38" t="s">
        <v>12</v>
      </c>
      <c r="G18" s="38" t="s">
        <v>12</v>
      </c>
      <c r="H18" s="38"/>
      <c r="J18" s="62" t="s">
        <v>26</v>
      </c>
      <c r="K18" s="63"/>
      <c r="L18" s="64"/>
    </row>
    <row r="19" spans="1:12" s="24" customFormat="1" ht="15" customHeight="1" outlineLevel="1" x14ac:dyDescent="0.2">
      <c r="A19" s="55"/>
      <c r="B19" s="56">
        <v>8</v>
      </c>
      <c r="C19" s="71" t="s">
        <v>20</v>
      </c>
      <c r="D19" s="71" t="s">
        <v>21</v>
      </c>
      <c r="E19" s="38" t="s">
        <v>12</v>
      </c>
      <c r="F19" s="38" t="s">
        <v>12</v>
      </c>
      <c r="G19" s="38" t="s">
        <v>12</v>
      </c>
      <c r="H19" s="38"/>
      <c r="J19" s="62" t="s">
        <v>27</v>
      </c>
      <c r="K19" s="63"/>
      <c r="L19" s="64"/>
    </row>
    <row r="20" spans="1:12" s="24" customFormat="1" ht="15" customHeight="1" outlineLevel="1" x14ac:dyDescent="0.2">
      <c r="A20" s="55"/>
      <c r="B20" s="56">
        <v>9</v>
      </c>
      <c r="C20" s="61" t="s">
        <v>43</v>
      </c>
      <c r="D20" s="61" t="s">
        <v>44</v>
      </c>
      <c r="E20" s="38" t="s">
        <v>12</v>
      </c>
      <c r="F20" s="38" t="s">
        <v>12</v>
      </c>
      <c r="G20" s="38" t="s">
        <v>12</v>
      </c>
      <c r="H20" s="38"/>
      <c r="J20" s="62" t="s">
        <v>28</v>
      </c>
      <c r="K20" s="65"/>
      <c r="L20" s="64"/>
    </row>
    <row r="21" spans="1:12" s="67" customFormat="1" ht="15" customHeight="1" outlineLevel="1" x14ac:dyDescent="0.2">
      <c r="A21" s="66"/>
      <c r="B21" s="56">
        <v>10</v>
      </c>
      <c r="C21" s="22" t="s">
        <v>53</v>
      </c>
      <c r="D21" s="38" t="s">
        <v>54</v>
      </c>
      <c r="E21" s="38" t="s">
        <v>12</v>
      </c>
      <c r="F21" s="38" t="s">
        <v>12</v>
      </c>
      <c r="G21" s="38" t="s">
        <v>12</v>
      </c>
      <c r="H21" s="24"/>
      <c r="J21" s="62" t="s">
        <v>29</v>
      </c>
      <c r="K21" s="68"/>
      <c r="L21" s="69"/>
    </row>
    <row r="22" spans="1:12" s="72" customFormat="1" outlineLevel="1" x14ac:dyDescent="0.2">
      <c r="A22" s="70"/>
      <c r="B22" s="56">
        <v>11</v>
      </c>
      <c r="C22" s="67" t="s">
        <v>75</v>
      </c>
      <c r="D22" s="67" t="s">
        <v>76</v>
      </c>
      <c r="E22" s="38" t="s">
        <v>12</v>
      </c>
      <c r="F22" s="38" t="s">
        <v>12</v>
      </c>
      <c r="G22" s="38" t="s">
        <v>12</v>
      </c>
      <c r="J22" s="62"/>
      <c r="K22" s="68"/>
      <c r="L22" s="69"/>
    </row>
    <row r="23" spans="1:12" s="24" customFormat="1" ht="15" customHeight="1" outlineLevel="1" x14ac:dyDescent="0.2">
      <c r="A23" s="18"/>
      <c r="B23" s="56">
        <v>12</v>
      </c>
      <c r="C23" s="24" t="s">
        <v>81</v>
      </c>
      <c r="D23" s="24" t="s">
        <v>92</v>
      </c>
      <c r="E23" s="38" t="s">
        <v>12</v>
      </c>
      <c r="F23" s="38" t="s">
        <v>12</v>
      </c>
      <c r="G23" s="38" t="s">
        <v>12</v>
      </c>
      <c r="H23" s="38"/>
      <c r="J23" s="62"/>
      <c r="K23" s="68"/>
      <c r="L23" s="69"/>
    </row>
    <row r="24" spans="1:12" s="24" customFormat="1" ht="15" customHeight="1" outlineLevel="1" x14ac:dyDescent="0.2">
      <c r="A24" s="18"/>
      <c r="B24" s="56">
        <v>13</v>
      </c>
      <c r="C24" s="24" t="s">
        <v>82</v>
      </c>
      <c r="D24" s="38" t="s">
        <v>83</v>
      </c>
      <c r="E24" s="38" t="s">
        <v>12</v>
      </c>
      <c r="F24" s="38" t="s">
        <v>12</v>
      </c>
      <c r="G24" s="38" t="s">
        <v>12</v>
      </c>
      <c r="H24" s="38"/>
      <c r="J24" s="62"/>
      <c r="K24" s="68"/>
      <c r="L24" s="69"/>
    </row>
    <row r="25" spans="1:12" s="24" customFormat="1" ht="15" customHeight="1" outlineLevel="1" x14ac:dyDescent="0.2">
      <c r="A25" s="18"/>
      <c r="B25" s="56">
        <v>14</v>
      </c>
      <c r="C25" s="22" t="s">
        <v>84</v>
      </c>
      <c r="D25" s="38" t="s">
        <v>85</v>
      </c>
      <c r="E25" s="38" t="s">
        <v>12</v>
      </c>
      <c r="F25" s="38" t="s">
        <v>12</v>
      </c>
      <c r="G25" s="38" t="s">
        <v>12</v>
      </c>
      <c r="H25" s="38"/>
      <c r="J25" s="62"/>
      <c r="K25" s="68"/>
      <c r="L25" s="69"/>
    </row>
    <row r="26" spans="1:12" s="24" customFormat="1" ht="15" customHeight="1" outlineLevel="1" x14ac:dyDescent="0.2">
      <c r="A26" s="18"/>
      <c r="B26" s="56">
        <v>15</v>
      </c>
      <c r="C26" s="24" t="s">
        <v>87</v>
      </c>
      <c r="D26" s="24" t="s">
        <v>86</v>
      </c>
      <c r="E26" s="38" t="s">
        <v>12</v>
      </c>
      <c r="F26" s="38" t="s">
        <v>12</v>
      </c>
      <c r="G26" s="38" t="s">
        <v>12</v>
      </c>
      <c r="H26" s="38"/>
      <c r="J26" s="62"/>
      <c r="K26" s="68"/>
      <c r="L26" s="69"/>
    </row>
    <row r="27" spans="1:12" s="24" customFormat="1" ht="15" customHeight="1" outlineLevel="1" x14ac:dyDescent="0.2">
      <c r="A27" s="18"/>
      <c r="B27" s="56">
        <v>16</v>
      </c>
      <c r="C27" s="74" t="s">
        <v>94</v>
      </c>
      <c r="D27" s="38" t="s">
        <v>95</v>
      </c>
      <c r="E27" s="38" t="s">
        <v>12</v>
      </c>
      <c r="F27" s="38" t="s">
        <v>12</v>
      </c>
      <c r="G27" s="38" t="s">
        <v>12</v>
      </c>
      <c r="H27" s="38"/>
      <c r="J27" s="62"/>
      <c r="K27" s="68"/>
      <c r="L27" s="69"/>
    </row>
    <row r="28" spans="1:12" s="24" customFormat="1" ht="15" customHeight="1" outlineLevel="1" x14ac:dyDescent="0.2">
      <c r="A28" s="18"/>
      <c r="B28" s="56">
        <v>17</v>
      </c>
      <c r="C28" s="74" t="s">
        <v>96</v>
      </c>
      <c r="D28" s="38" t="s">
        <v>97</v>
      </c>
      <c r="E28" s="38" t="s">
        <v>12</v>
      </c>
      <c r="F28" s="38" t="s">
        <v>12</v>
      </c>
      <c r="G28" s="38" t="s">
        <v>12</v>
      </c>
      <c r="H28" s="38"/>
      <c r="J28" s="62"/>
      <c r="K28" s="68"/>
      <c r="L28" s="69"/>
    </row>
    <row r="29" spans="1:12" s="24" customFormat="1" ht="15" customHeight="1" outlineLevel="1" x14ac:dyDescent="0.2">
      <c r="A29" s="18"/>
      <c r="B29" s="56">
        <v>18</v>
      </c>
      <c r="C29" s="74"/>
      <c r="D29" s="38"/>
      <c r="E29" s="38" t="s">
        <v>12</v>
      </c>
      <c r="F29" s="38" t="s">
        <v>12</v>
      </c>
      <c r="G29" s="38" t="s">
        <v>12</v>
      </c>
      <c r="H29" s="38"/>
      <c r="J29" s="62"/>
      <c r="K29" s="68"/>
      <c r="L29" s="69"/>
    </row>
    <row r="30" spans="1:12" s="24" customFormat="1" ht="15" customHeight="1" outlineLevel="1" x14ac:dyDescent="0.2">
      <c r="A30" s="18"/>
      <c r="B30" s="56">
        <v>19</v>
      </c>
      <c r="C30" s="74" t="s">
        <v>37</v>
      </c>
      <c r="D30" s="38" t="s">
        <v>12</v>
      </c>
      <c r="E30" s="38" t="s">
        <v>12</v>
      </c>
      <c r="F30" s="38" t="s">
        <v>12</v>
      </c>
      <c r="G30" s="38" t="s">
        <v>12</v>
      </c>
      <c r="H30" s="38"/>
      <c r="J30" s="62"/>
      <c r="K30" s="68"/>
      <c r="L30" s="69"/>
    </row>
    <row r="31" spans="1:12" s="24" customFormat="1" ht="15" customHeight="1" outlineLevel="1" x14ac:dyDescent="0.2">
      <c r="A31" s="18"/>
      <c r="B31" s="56">
        <v>20</v>
      </c>
      <c r="C31" s="74" t="s">
        <v>39</v>
      </c>
      <c r="D31" s="38" t="s">
        <v>12</v>
      </c>
      <c r="E31" s="38" t="s">
        <v>12</v>
      </c>
      <c r="F31" s="38" t="s">
        <v>12</v>
      </c>
      <c r="G31" s="38" t="s">
        <v>12</v>
      </c>
      <c r="H31" s="38"/>
      <c r="J31" s="62"/>
      <c r="K31" s="68"/>
      <c r="L31" s="69"/>
    </row>
    <row r="32" spans="1:12" s="24" customFormat="1" ht="15" customHeight="1" outlineLevel="1" x14ac:dyDescent="0.2">
      <c r="A32" s="18"/>
      <c r="B32" s="56">
        <v>21</v>
      </c>
      <c r="C32" s="74" t="s">
        <v>22</v>
      </c>
      <c r="D32" s="38" t="s">
        <v>12</v>
      </c>
      <c r="E32" s="38" t="s">
        <v>12</v>
      </c>
      <c r="F32" s="38" t="s">
        <v>12</v>
      </c>
      <c r="G32" s="38" t="s">
        <v>12</v>
      </c>
      <c r="H32" s="38"/>
      <c r="J32" s="75"/>
      <c r="K32" s="65"/>
      <c r="L32" s="76"/>
    </row>
    <row r="33" spans="1:12" s="24" customFormat="1" ht="15" customHeight="1" outlineLevel="1" x14ac:dyDescent="0.2">
      <c r="A33" s="18"/>
      <c r="B33" s="56">
        <v>22</v>
      </c>
      <c r="C33" s="74"/>
      <c r="D33" s="74"/>
      <c r="E33" s="38" t="s">
        <v>12</v>
      </c>
      <c r="F33" s="38" t="s">
        <v>12</v>
      </c>
      <c r="G33" s="38" t="s">
        <v>12</v>
      </c>
      <c r="H33" s="38"/>
      <c r="J33" s="75"/>
      <c r="K33" s="65"/>
      <c r="L33" s="76"/>
    </row>
    <row r="34" spans="1:12" s="24" customFormat="1" ht="15" customHeight="1" outlineLevel="1" x14ac:dyDescent="0.2">
      <c r="A34" s="18"/>
      <c r="B34" s="56">
        <v>23</v>
      </c>
      <c r="C34" s="74"/>
      <c r="D34" s="74"/>
      <c r="E34" s="38" t="s">
        <v>12</v>
      </c>
      <c r="F34" s="38" t="s">
        <v>12</v>
      </c>
      <c r="G34" s="38" t="s">
        <v>12</v>
      </c>
      <c r="H34" s="38"/>
      <c r="J34" s="75"/>
      <c r="K34" s="65"/>
      <c r="L34" s="76"/>
    </row>
    <row r="35" spans="1:12" s="24" customFormat="1" ht="15" customHeight="1" outlineLevel="1" x14ac:dyDescent="0.2">
      <c r="A35" s="18"/>
      <c r="B35" s="56">
        <v>24</v>
      </c>
      <c r="C35" s="74"/>
      <c r="D35" s="74"/>
      <c r="E35" s="38" t="s">
        <v>12</v>
      </c>
      <c r="F35" s="38" t="s">
        <v>12</v>
      </c>
      <c r="G35" s="38" t="s">
        <v>12</v>
      </c>
      <c r="H35" s="38"/>
      <c r="J35" s="75"/>
      <c r="K35" s="65"/>
      <c r="L35" s="76"/>
    </row>
    <row r="36" spans="1:12" s="24" customFormat="1" ht="15" customHeight="1" outlineLevel="1" x14ac:dyDescent="0.2">
      <c r="A36" s="18"/>
      <c r="B36" s="56">
        <v>25</v>
      </c>
      <c r="C36" s="106"/>
      <c r="D36" s="74"/>
      <c r="E36" s="38" t="s">
        <v>12</v>
      </c>
      <c r="F36" s="38" t="s">
        <v>12</v>
      </c>
      <c r="G36" s="38" t="s">
        <v>12</v>
      </c>
      <c r="H36" s="38"/>
      <c r="J36" s="75"/>
      <c r="K36" s="65"/>
      <c r="L36" s="76"/>
    </row>
    <row r="37" spans="1:12" s="24" customFormat="1" ht="15" customHeight="1" outlineLevel="1" x14ac:dyDescent="0.2">
      <c r="A37" s="18"/>
      <c r="B37" s="56">
        <v>26</v>
      </c>
      <c r="C37" s="106"/>
      <c r="D37" s="17"/>
      <c r="E37" s="38" t="s">
        <v>12</v>
      </c>
      <c r="F37" s="38" t="s">
        <v>12</v>
      </c>
      <c r="G37" s="38" t="s">
        <v>12</v>
      </c>
      <c r="H37" s="38"/>
      <c r="J37" s="75"/>
      <c r="K37" s="65"/>
      <c r="L37" s="76"/>
    </row>
    <row r="38" spans="1:12" s="24" customFormat="1" ht="15" customHeight="1" outlineLevel="1" x14ac:dyDescent="0.2">
      <c r="A38" s="18"/>
      <c r="B38" s="56">
        <v>27</v>
      </c>
      <c r="D38" s="17"/>
      <c r="E38" s="38" t="s">
        <v>12</v>
      </c>
      <c r="F38" s="38" t="s">
        <v>12</v>
      </c>
      <c r="G38" s="38" t="s">
        <v>12</v>
      </c>
      <c r="H38" s="38"/>
      <c r="J38" s="75"/>
      <c r="K38" s="65"/>
      <c r="L38" s="76"/>
    </row>
    <row r="39" spans="1:12" s="24" customFormat="1" ht="15" customHeight="1" outlineLevel="1" x14ac:dyDescent="0.2">
      <c r="A39" s="18"/>
      <c r="B39" s="56">
        <v>28</v>
      </c>
      <c r="C39" s="61"/>
      <c r="D39" s="61"/>
      <c r="E39" s="38" t="s">
        <v>12</v>
      </c>
      <c r="F39" s="38" t="s">
        <v>12</v>
      </c>
      <c r="G39" s="38" t="s">
        <v>12</v>
      </c>
      <c r="H39" s="38"/>
      <c r="J39" s="75"/>
      <c r="K39" s="65"/>
      <c r="L39" s="76"/>
    </row>
    <row r="40" spans="1:12" s="24" customFormat="1" ht="15" customHeight="1" outlineLevel="1" x14ac:dyDescent="0.2">
      <c r="A40" s="18"/>
      <c r="B40" s="56">
        <v>29</v>
      </c>
      <c r="C40" s="61"/>
      <c r="D40" s="61"/>
      <c r="E40" s="38" t="s">
        <v>12</v>
      </c>
      <c r="F40" s="38" t="s">
        <v>12</v>
      </c>
      <c r="G40" s="38" t="s">
        <v>12</v>
      </c>
      <c r="H40" s="38"/>
      <c r="J40" s="75"/>
      <c r="K40" s="65"/>
      <c r="L40" s="76"/>
    </row>
    <row r="41" spans="1:12" s="24" customFormat="1" ht="15" customHeight="1" x14ac:dyDescent="0.3">
      <c r="A41" s="77"/>
      <c r="B41" s="41">
        <v>30</v>
      </c>
      <c r="C41" s="78" t="s">
        <v>66</v>
      </c>
      <c r="D41" s="79"/>
      <c r="E41" s="80"/>
      <c r="F41" s="81"/>
      <c r="G41" s="81"/>
      <c r="H41" s="38"/>
      <c r="J41" s="75"/>
      <c r="K41" s="65"/>
      <c r="L41" s="76"/>
    </row>
    <row r="42" spans="1:12" s="24" customFormat="1" ht="15" customHeight="1" x14ac:dyDescent="0.2">
      <c r="A42" s="18"/>
      <c r="B42" s="56">
        <v>31</v>
      </c>
      <c r="C42" s="73" t="s">
        <v>45</v>
      </c>
      <c r="D42" s="38" t="s">
        <v>46</v>
      </c>
      <c r="E42" s="38" t="s">
        <v>12</v>
      </c>
      <c r="F42" s="38" t="s">
        <v>12</v>
      </c>
      <c r="G42" s="38" t="s">
        <v>12</v>
      </c>
      <c r="H42" s="38"/>
      <c r="J42" s="75"/>
      <c r="K42" s="65"/>
      <c r="L42" s="76"/>
    </row>
    <row r="43" spans="1:12" s="24" customFormat="1" ht="15" customHeight="1" x14ac:dyDescent="0.2">
      <c r="A43" s="18"/>
      <c r="B43" s="56">
        <v>32</v>
      </c>
      <c r="C43" s="67" t="s">
        <v>49</v>
      </c>
      <c r="D43" s="67" t="s">
        <v>50</v>
      </c>
      <c r="E43" s="38" t="s">
        <v>12</v>
      </c>
      <c r="F43" s="38" t="s">
        <v>12</v>
      </c>
      <c r="G43" s="38" t="s">
        <v>12</v>
      </c>
      <c r="H43" s="38"/>
      <c r="J43" s="75"/>
      <c r="K43" s="65"/>
      <c r="L43" s="76"/>
    </row>
    <row r="44" spans="1:12" s="24" customFormat="1" ht="15" customHeight="1" x14ac:dyDescent="0.2">
      <c r="A44" s="18"/>
      <c r="B44" s="56">
        <v>33</v>
      </c>
      <c r="C44" s="24" t="s">
        <v>51</v>
      </c>
      <c r="D44" s="24" t="s">
        <v>52</v>
      </c>
      <c r="E44" s="38" t="s">
        <v>12</v>
      </c>
      <c r="F44" s="38" t="s">
        <v>12</v>
      </c>
      <c r="G44" s="38" t="s">
        <v>12</v>
      </c>
      <c r="H44" s="38"/>
      <c r="J44" s="82"/>
      <c r="K44" s="83"/>
      <c r="L44" s="84"/>
    </row>
    <row r="45" spans="1:12" s="24" customFormat="1" ht="15" customHeight="1" x14ac:dyDescent="0.2">
      <c r="A45" s="18"/>
      <c r="B45" s="56">
        <v>34</v>
      </c>
      <c r="C45" s="24" t="s">
        <v>59</v>
      </c>
      <c r="D45" s="38" t="s">
        <v>60</v>
      </c>
      <c r="E45" s="38" t="s">
        <v>12</v>
      </c>
      <c r="F45" s="38" t="s">
        <v>12</v>
      </c>
      <c r="G45" s="38" t="s">
        <v>12</v>
      </c>
      <c r="H45" s="38"/>
      <c r="K45" s="25"/>
    </row>
    <row r="46" spans="1:12" s="24" customFormat="1" ht="15" customHeight="1" x14ac:dyDescent="0.2">
      <c r="A46" s="18"/>
      <c r="B46" s="56">
        <v>35</v>
      </c>
      <c r="C46" s="22" t="s">
        <v>47</v>
      </c>
      <c r="D46" s="38" t="s">
        <v>48</v>
      </c>
      <c r="E46" s="38" t="s">
        <v>12</v>
      </c>
      <c r="F46" s="38" t="s">
        <v>12</v>
      </c>
      <c r="G46" s="38" t="s">
        <v>12</v>
      </c>
      <c r="H46" s="38"/>
      <c r="K46" s="25"/>
    </row>
    <row r="47" spans="1:12" s="24" customFormat="1" ht="15" customHeight="1" x14ac:dyDescent="0.2">
      <c r="A47" s="18"/>
      <c r="B47" s="56">
        <v>36</v>
      </c>
      <c r="C47" s="74" t="s">
        <v>55</v>
      </c>
      <c r="D47" s="38" t="s">
        <v>56</v>
      </c>
      <c r="E47" s="38" t="s">
        <v>12</v>
      </c>
      <c r="F47" s="38" t="s">
        <v>12</v>
      </c>
      <c r="G47" s="38" t="s">
        <v>12</v>
      </c>
      <c r="H47" s="38"/>
      <c r="J47" s="86">
        <v>1</v>
      </c>
      <c r="K47" s="87" t="s">
        <v>14</v>
      </c>
      <c r="L47" s="88"/>
    </row>
    <row r="48" spans="1:12" s="24" customFormat="1" ht="15" customHeight="1" x14ac:dyDescent="0.2">
      <c r="A48" s="18"/>
      <c r="B48" s="56">
        <v>37</v>
      </c>
      <c r="C48" s="74" t="s">
        <v>57</v>
      </c>
      <c r="D48" s="38" t="s">
        <v>58</v>
      </c>
      <c r="E48" s="38" t="s">
        <v>12</v>
      </c>
      <c r="F48" s="38" t="s">
        <v>12</v>
      </c>
      <c r="G48" s="38" t="s">
        <v>12</v>
      </c>
      <c r="H48" s="38"/>
      <c r="J48" s="89"/>
      <c r="K48" s="90" t="s">
        <v>15</v>
      </c>
    </row>
    <row r="49" spans="1:12" s="24" customFormat="1" ht="15" customHeight="1" x14ac:dyDescent="0.2">
      <c r="A49" s="18"/>
      <c r="B49" s="56">
        <v>38</v>
      </c>
      <c r="C49" s="74" t="s">
        <v>61</v>
      </c>
      <c r="D49" s="38" t="s">
        <v>62</v>
      </c>
      <c r="E49" s="38" t="s">
        <v>12</v>
      </c>
      <c r="F49" s="38" t="s">
        <v>12</v>
      </c>
      <c r="G49" s="38" t="s">
        <v>12</v>
      </c>
      <c r="H49" s="38"/>
      <c r="J49" s="91">
        <v>1</v>
      </c>
      <c r="K49" s="92">
        <v>100</v>
      </c>
      <c r="L49" s="93"/>
    </row>
    <row r="50" spans="1:12" s="24" customFormat="1" ht="15" customHeight="1" x14ac:dyDescent="0.2">
      <c r="A50" s="18"/>
      <c r="B50" s="56">
        <v>39</v>
      </c>
      <c r="C50" s="74" t="s">
        <v>64</v>
      </c>
      <c r="D50" s="74" t="s">
        <v>63</v>
      </c>
      <c r="E50" s="38" t="s">
        <v>12</v>
      </c>
      <c r="F50" s="38" t="s">
        <v>12</v>
      </c>
      <c r="G50" s="38" t="s">
        <v>12</v>
      </c>
      <c r="H50" s="38"/>
      <c r="J50" s="94">
        <v>2</v>
      </c>
      <c r="K50" s="95">
        <v>101</v>
      </c>
      <c r="L50" s="93"/>
    </row>
    <row r="51" spans="1:12" s="24" customFormat="1" ht="15" customHeight="1" x14ac:dyDescent="0.2">
      <c r="A51" s="25"/>
      <c r="B51" s="56">
        <v>40</v>
      </c>
      <c r="C51" s="74" t="s">
        <v>68</v>
      </c>
      <c r="D51" s="74" t="s">
        <v>65</v>
      </c>
      <c r="E51" s="38" t="s">
        <v>12</v>
      </c>
      <c r="F51" s="38" t="s">
        <v>12</v>
      </c>
      <c r="G51" s="38" t="s">
        <v>12</v>
      </c>
      <c r="H51" s="38"/>
      <c r="J51" s="94">
        <v>3</v>
      </c>
      <c r="K51" s="95">
        <v>102</v>
      </c>
      <c r="L51" s="93"/>
    </row>
    <row r="52" spans="1:12" s="24" customFormat="1" ht="15" customHeight="1" x14ac:dyDescent="0.2">
      <c r="A52" s="18"/>
      <c r="B52" s="56">
        <v>41</v>
      </c>
      <c r="C52" s="85" t="s">
        <v>67</v>
      </c>
      <c r="D52" s="38" t="s">
        <v>67</v>
      </c>
      <c r="E52" s="38" t="s">
        <v>12</v>
      </c>
      <c r="F52" s="38" t="s">
        <v>12</v>
      </c>
      <c r="G52" s="38" t="s">
        <v>12</v>
      </c>
      <c r="H52" s="38"/>
      <c r="J52" s="94">
        <v>4</v>
      </c>
      <c r="K52" s="95">
        <v>103</v>
      </c>
      <c r="L52" s="93"/>
    </row>
    <row r="53" spans="1:12" s="24" customFormat="1" ht="15" customHeight="1" x14ac:dyDescent="0.2">
      <c r="A53" s="18"/>
      <c r="B53" s="56">
        <v>42</v>
      </c>
      <c r="C53" s="85" t="s">
        <v>69</v>
      </c>
      <c r="D53" s="38" t="s">
        <v>70</v>
      </c>
      <c r="E53" s="38" t="s">
        <v>12</v>
      </c>
      <c r="F53" s="38" t="s">
        <v>12</v>
      </c>
      <c r="G53" s="38" t="s">
        <v>12</v>
      </c>
      <c r="J53" s="94">
        <v>5</v>
      </c>
      <c r="K53" s="95">
        <v>104</v>
      </c>
      <c r="L53" s="93"/>
    </row>
    <row r="54" spans="1:12" s="24" customFormat="1" ht="15" customHeight="1" x14ac:dyDescent="0.2">
      <c r="A54" s="18"/>
      <c r="B54" s="56">
        <v>43</v>
      </c>
      <c r="C54" s="85" t="s">
        <v>73</v>
      </c>
      <c r="D54" s="38" t="s">
        <v>72</v>
      </c>
      <c r="E54" s="38" t="s">
        <v>12</v>
      </c>
      <c r="F54" s="38" t="s">
        <v>12</v>
      </c>
      <c r="G54" s="38" t="s">
        <v>12</v>
      </c>
      <c r="J54" s="94">
        <v>6</v>
      </c>
      <c r="K54" s="95">
        <v>105</v>
      </c>
      <c r="L54" s="93"/>
    </row>
    <row r="55" spans="1:12" s="24" customFormat="1" ht="15" customHeight="1" x14ac:dyDescent="0.2">
      <c r="A55" s="18"/>
      <c r="B55" s="56">
        <v>44</v>
      </c>
      <c r="C55" s="85" t="s">
        <v>71</v>
      </c>
      <c r="D55" s="38" t="s">
        <v>101</v>
      </c>
      <c r="E55" s="38" t="s">
        <v>12</v>
      </c>
      <c r="F55" s="38" t="s">
        <v>12</v>
      </c>
      <c r="G55" s="38" t="s">
        <v>12</v>
      </c>
      <c r="J55" s="94">
        <v>7</v>
      </c>
      <c r="K55" s="95">
        <v>106</v>
      </c>
      <c r="L55" s="93"/>
    </row>
    <row r="56" spans="1:12" s="24" customFormat="1" ht="15" customHeight="1" x14ac:dyDescent="0.2">
      <c r="A56" s="55"/>
      <c r="B56" s="56">
        <v>45</v>
      </c>
      <c r="C56" s="85"/>
      <c r="D56" s="38" t="s">
        <v>12</v>
      </c>
      <c r="E56" s="38" t="s">
        <v>12</v>
      </c>
      <c r="F56" s="38" t="s">
        <v>12</v>
      </c>
      <c r="G56" s="38" t="s">
        <v>12</v>
      </c>
      <c r="J56" s="94">
        <v>8</v>
      </c>
      <c r="K56" s="95">
        <v>107</v>
      </c>
      <c r="L56" s="93"/>
    </row>
    <row r="57" spans="1:12" s="24" customFormat="1" ht="15" customHeight="1" x14ac:dyDescent="0.2">
      <c r="A57" s="18"/>
      <c r="B57" s="56">
        <v>46</v>
      </c>
      <c r="C57" s="85"/>
      <c r="D57" s="38" t="s">
        <v>12</v>
      </c>
      <c r="E57" s="38" t="s">
        <v>12</v>
      </c>
      <c r="F57" s="38" t="s">
        <v>12</v>
      </c>
      <c r="G57" s="38" t="s">
        <v>12</v>
      </c>
      <c r="J57" s="94">
        <v>9</v>
      </c>
      <c r="K57" s="95">
        <v>108</v>
      </c>
      <c r="L57" s="93"/>
    </row>
    <row r="58" spans="1:12" s="24" customFormat="1" ht="15" customHeight="1" x14ac:dyDescent="0.2">
      <c r="A58" s="18"/>
      <c r="B58" s="56">
        <v>47</v>
      </c>
      <c r="C58" s="38"/>
      <c r="D58" s="38" t="s">
        <v>12</v>
      </c>
      <c r="E58" s="38" t="s">
        <v>12</v>
      </c>
      <c r="F58" s="38" t="s">
        <v>12</v>
      </c>
      <c r="G58" s="38" t="s">
        <v>12</v>
      </c>
      <c r="J58" s="94">
        <v>10</v>
      </c>
      <c r="K58" s="95">
        <v>109</v>
      </c>
      <c r="L58" s="93"/>
    </row>
    <row r="59" spans="1:12" s="24" customFormat="1" ht="15" customHeight="1" x14ac:dyDescent="0.2">
      <c r="A59" s="18"/>
      <c r="B59" s="56">
        <v>48</v>
      </c>
      <c r="C59" s="85"/>
      <c r="D59" s="38" t="s">
        <v>12</v>
      </c>
      <c r="E59" s="38" t="s">
        <v>12</v>
      </c>
      <c r="F59" s="38" t="s">
        <v>12</v>
      </c>
      <c r="G59" s="38" t="s">
        <v>12</v>
      </c>
      <c r="J59" s="94">
        <v>11</v>
      </c>
      <c r="K59" s="95">
        <v>110</v>
      </c>
      <c r="L59" s="93"/>
    </row>
    <row r="60" spans="1:12" s="24" customFormat="1" ht="15" customHeight="1" x14ac:dyDescent="0.2">
      <c r="A60" s="18"/>
      <c r="B60" s="56">
        <v>49</v>
      </c>
      <c r="C60" s="85"/>
      <c r="D60" s="38" t="s">
        <v>12</v>
      </c>
      <c r="E60" s="38" t="s">
        <v>12</v>
      </c>
      <c r="F60" s="38" t="s">
        <v>12</v>
      </c>
      <c r="G60" s="38" t="s">
        <v>12</v>
      </c>
      <c r="J60" s="94">
        <v>12</v>
      </c>
      <c r="K60" s="95">
        <v>111</v>
      </c>
      <c r="L60" s="93"/>
    </row>
    <row r="61" spans="1:12" s="24" customFormat="1" ht="15" customHeight="1" x14ac:dyDescent="0.2">
      <c r="A61" s="18"/>
      <c r="B61" s="56">
        <v>50</v>
      </c>
      <c r="D61" s="61"/>
      <c r="E61" s="38" t="s">
        <v>12</v>
      </c>
      <c r="F61" s="38" t="s">
        <v>12</v>
      </c>
      <c r="G61" s="38" t="s">
        <v>12</v>
      </c>
      <c r="J61" s="94">
        <v>13</v>
      </c>
      <c r="K61" s="95">
        <v>112</v>
      </c>
      <c r="L61" s="93"/>
    </row>
    <row r="62" spans="1:12" s="24" customFormat="1" ht="15" customHeight="1" x14ac:dyDescent="0.2">
      <c r="A62" s="18"/>
      <c r="B62" s="56">
        <v>51</v>
      </c>
      <c r="C62" s="15"/>
      <c r="D62" s="16"/>
      <c r="E62" s="38" t="s">
        <v>12</v>
      </c>
      <c r="F62" s="38" t="s">
        <v>12</v>
      </c>
      <c r="G62" s="38" t="s">
        <v>12</v>
      </c>
      <c r="J62" s="94">
        <v>14</v>
      </c>
      <c r="K62" s="95">
        <v>113</v>
      </c>
      <c r="L62" s="93"/>
    </row>
    <row r="63" spans="1:12" s="24" customFormat="1" ht="15" customHeight="1" x14ac:dyDescent="0.2">
      <c r="A63" s="18"/>
      <c r="B63" s="56">
        <v>52</v>
      </c>
      <c r="C63" s="107"/>
      <c r="D63" s="104"/>
      <c r="E63" s="38" t="s">
        <v>12</v>
      </c>
      <c r="F63" s="38" t="s">
        <v>12</v>
      </c>
      <c r="G63" s="38" t="s">
        <v>12</v>
      </c>
      <c r="J63" s="94">
        <v>15</v>
      </c>
      <c r="K63" s="95">
        <v>114</v>
      </c>
      <c r="L63" s="93"/>
    </row>
    <row r="64" spans="1:12" s="24" customFormat="1" ht="15" customHeight="1" x14ac:dyDescent="0.2">
      <c r="A64" s="18"/>
      <c r="B64" s="56">
        <v>53</v>
      </c>
      <c r="C64" s="15"/>
      <c r="D64" s="16"/>
      <c r="E64" s="38" t="s">
        <v>12</v>
      </c>
      <c r="F64" s="38" t="s">
        <v>12</v>
      </c>
      <c r="G64" s="38" t="s">
        <v>12</v>
      </c>
      <c r="J64" s="94">
        <v>16</v>
      </c>
      <c r="K64" s="95">
        <v>115</v>
      </c>
      <c r="L64" s="93"/>
    </row>
    <row r="65" spans="1:12" s="24" customFormat="1" ht="15" customHeight="1" x14ac:dyDescent="0.2">
      <c r="A65" s="18"/>
      <c r="B65" s="56">
        <v>54</v>
      </c>
      <c r="C65" s="15"/>
      <c r="D65" s="16"/>
      <c r="E65" s="38" t="s">
        <v>12</v>
      </c>
      <c r="F65" s="38" t="s">
        <v>12</v>
      </c>
      <c r="G65" s="38" t="s">
        <v>12</v>
      </c>
      <c r="J65" s="94">
        <v>17</v>
      </c>
      <c r="K65" s="95">
        <v>116</v>
      </c>
      <c r="L65" s="93"/>
    </row>
    <row r="66" spans="1:12" s="24" customFormat="1" ht="15" customHeight="1" x14ac:dyDescent="0.2">
      <c r="A66" s="18"/>
      <c r="B66" s="56">
        <v>55</v>
      </c>
      <c r="C66" s="108"/>
      <c r="D66" s="105"/>
      <c r="E66" s="38" t="s">
        <v>12</v>
      </c>
      <c r="F66" s="38" t="s">
        <v>12</v>
      </c>
      <c r="G66" s="38" t="s">
        <v>12</v>
      </c>
      <c r="J66" s="94">
        <v>18</v>
      </c>
      <c r="K66" s="95">
        <v>117</v>
      </c>
      <c r="L66" s="93"/>
    </row>
    <row r="67" spans="1:12" s="24" customFormat="1" ht="15" customHeight="1" x14ac:dyDescent="0.2">
      <c r="A67" s="18"/>
      <c r="B67" s="56">
        <v>56</v>
      </c>
      <c r="C67" s="15"/>
      <c r="D67" s="16"/>
      <c r="E67" s="38" t="s">
        <v>12</v>
      </c>
      <c r="F67" s="38" t="s">
        <v>12</v>
      </c>
      <c r="G67" s="38" t="s">
        <v>12</v>
      </c>
      <c r="J67" s="94">
        <v>19</v>
      </c>
      <c r="K67" s="95">
        <v>118</v>
      </c>
      <c r="L67" s="93"/>
    </row>
    <row r="68" spans="1:12" s="24" customFormat="1" ht="15" customHeight="1" x14ac:dyDescent="0.2">
      <c r="A68" s="18"/>
      <c r="B68" s="56">
        <v>57</v>
      </c>
      <c r="C68" s="15"/>
      <c r="D68" s="16"/>
      <c r="E68" s="38" t="s">
        <v>12</v>
      </c>
      <c r="F68" s="38" t="s">
        <v>12</v>
      </c>
      <c r="G68" s="38" t="s">
        <v>12</v>
      </c>
      <c r="J68" s="94">
        <v>20</v>
      </c>
      <c r="K68" s="95">
        <v>119</v>
      </c>
      <c r="L68" s="93"/>
    </row>
    <row r="69" spans="1:12" s="24" customFormat="1" ht="15" customHeight="1" x14ac:dyDescent="0.2">
      <c r="A69" s="18"/>
      <c r="B69" s="56">
        <v>58</v>
      </c>
      <c r="C69" s="78" t="s">
        <v>74</v>
      </c>
      <c r="D69" s="102"/>
      <c r="E69" s="80"/>
      <c r="F69" s="80"/>
      <c r="G69" s="80"/>
      <c r="J69" s="94">
        <v>21</v>
      </c>
      <c r="K69" s="95">
        <v>120</v>
      </c>
      <c r="L69" s="93"/>
    </row>
    <row r="70" spans="1:12" s="24" customFormat="1" ht="15" customHeight="1" x14ac:dyDescent="0.2">
      <c r="A70" s="55"/>
      <c r="B70" s="56">
        <v>59</v>
      </c>
      <c r="C70" s="109" t="s">
        <v>77</v>
      </c>
      <c r="D70" s="38" t="s">
        <v>78</v>
      </c>
      <c r="E70" s="38" t="s">
        <v>12</v>
      </c>
      <c r="F70" s="38" t="s">
        <v>12</v>
      </c>
      <c r="G70" s="38" t="s">
        <v>12</v>
      </c>
      <c r="J70" s="94">
        <v>22</v>
      </c>
      <c r="K70" s="95">
        <v>121</v>
      </c>
      <c r="L70" s="93"/>
    </row>
    <row r="71" spans="1:12" s="24" customFormat="1" ht="15" customHeight="1" x14ac:dyDescent="0.2">
      <c r="A71" s="25"/>
      <c r="B71" s="56">
        <v>60</v>
      </c>
      <c r="C71" s="110" t="s">
        <v>79</v>
      </c>
      <c r="D71" s="38" t="s">
        <v>80</v>
      </c>
      <c r="E71" s="38" t="s">
        <v>12</v>
      </c>
      <c r="F71" s="38" t="s">
        <v>12</v>
      </c>
      <c r="G71" s="38" t="s">
        <v>12</v>
      </c>
      <c r="J71" s="94">
        <v>23</v>
      </c>
      <c r="K71" s="95">
        <v>122</v>
      </c>
      <c r="L71" s="93"/>
    </row>
    <row r="72" spans="1:12" s="24" customFormat="1" ht="15" customHeight="1" x14ac:dyDescent="0.2">
      <c r="A72" s="25"/>
      <c r="B72" s="56">
        <v>61</v>
      </c>
      <c r="C72" s="110" t="s">
        <v>88</v>
      </c>
      <c r="D72" s="38" t="s">
        <v>89</v>
      </c>
      <c r="E72" s="38" t="s">
        <v>12</v>
      </c>
      <c r="F72" s="38" t="s">
        <v>12</v>
      </c>
      <c r="G72" s="38" t="s">
        <v>12</v>
      </c>
      <c r="J72" s="94"/>
      <c r="K72" s="95"/>
      <c r="L72" s="93"/>
    </row>
    <row r="73" spans="1:12" s="24" customFormat="1" ht="15" customHeight="1" x14ac:dyDescent="0.2">
      <c r="A73" s="25"/>
      <c r="B73" s="56">
        <v>62</v>
      </c>
      <c r="C73" s="110" t="s">
        <v>102</v>
      </c>
      <c r="D73" s="38" t="s">
        <v>103</v>
      </c>
      <c r="E73" s="38" t="s">
        <v>12</v>
      </c>
      <c r="F73" s="38" t="s">
        <v>12</v>
      </c>
      <c r="G73" s="38" t="s">
        <v>12</v>
      </c>
      <c r="J73" s="94"/>
      <c r="K73" s="95"/>
      <c r="L73" s="93"/>
    </row>
    <row r="74" spans="1:12" s="24" customFormat="1" ht="15" customHeight="1" x14ac:dyDescent="0.2">
      <c r="A74" s="25"/>
      <c r="B74" s="56">
        <v>63</v>
      </c>
      <c r="C74" s="110" t="s">
        <v>90</v>
      </c>
      <c r="D74" s="38" t="s">
        <v>91</v>
      </c>
      <c r="E74" s="38" t="s">
        <v>12</v>
      </c>
      <c r="F74" s="38" t="s">
        <v>12</v>
      </c>
      <c r="G74" s="38" t="s">
        <v>12</v>
      </c>
      <c r="J74" s="94"/>
      <c r="K74" s="95"/>
      <c r="L74" s="93"/>
    </row>
    <row r="75" spans="1:12" s="24" customFormat="1" ht="15" customHeight="1" x14ac:dyDescent="0.2">
      <c r="A75" s="25"/>
      <c r="B75" s="56">
        <v>64</v>
      </c>
      <c r="C75" s="110" t="s">
        <v>93</v>
      </c>
      <c r="D75" s="111" t="s">
        <v>98</v>
      </c>
      <c r="E75" s="38" t="s">
        <v>12</v>
      </c>
      <c r="F75" s="38" t="s">
        <v>12</v>
      </c>
      <c r="G75" s="38" t="s">
        <v>12</v>
      </c>
      <c r="J75" s="94"/>
      <c r="K75" s="95"/>
      <c r="L75" s="93"/>
    </row>
    <row r="76" spans="1:12" s="24" customFormat="1" ht="15" customHeight="1" x14ac:dyDescent="0.2">
      <c r="A76" s="25"/>
      <c r="B76" s="56">
        <v>65</v>
      </c>
      <c r="C76" s="110" t="s">
        <v>99</v>
      </c>
      <c r="D76" s="111" t="s">
        <v>100</v>
      </c>
      <c r="E76" s="38" t="s">
        <v>12</v>
      </c>
      <c r="F76" s="38" t="s">
        <v>12</v>
      </c>
      <c r="G76" s="38" t="s">
        <v>12</v>
      </c>
      <c r="J76" s="94"/>
      <c r="K76" s="95"/>
      <c r="L76" s="93"/>
    </row>
    <row r="77" spans="1:12" s="24" customFormat="1" ht="15" customHeight="1" x14ac:dyDescent="0.2">
      <c r="A77" s="25"/>
      <c r="B77" s="56">
        <v>66</v>
      </c>
      <c r="C77" s="110" t="s">
        <v>104</v>
      </c>
      <c r="D77" s="111" t="s">
        <v>105</v>
      </c>
      <c r="E77" s="38" t="s">
        <v>12</v>
      </c>
      <c r="F77" s="38" t="s">
        <v>12</v>
      </c>
      <c r="G77" s="38" t="s">
        <v>12</v>
      </c>
      <c r="J77" s="94"/>
      <c r="K77" s="95"/>
      <c r="L77" s="93"/>
    </row>
    <row r="78" spans="1:12" s="24" customFormat="1" ht="15" customHeight="1" x14ac:dyDescent="0.2">
      <c r="A78" s="25"/>
      <c r="B78" s="56">
        <v>67</v>
      </c>
      <c r="C78" s="110"/>
      <c r="D78" s="111"/>
      <c r="E78" s="38" t="s">
        <v>12</v>
      </c>
      <c r="F78" s="38" t="s">
        <v>12</v>
      </c>
      <c r="G78" s="38" t="s">
        <v>12</v>
      </c>
      <c r="J78" s="94"/>
      <c r="K78" s="95"/>
      <c r="L78" s="93"/>
    </row>
    <row r="79" spans="1:12" s="24" customFormat="1" ht="15" customHeight="1" x14ac:dyDescent="0.2">
      <c r="A79" s="25"/>
      <c r="B79" s="56">
        <v>68</v>
      </c>
      <c r="C79" s="110"/>
      <c r="D79" s="111"/>
      <c r="E79" s="38" t="s">
        <v>12</v>
      </c>
      <c r="F79" s="38" t="s">
        <v>12</v>
      </c>
      <c r="G79" s="38" t="s">
        <v>12</v>
      </c>
      <c r="J79" s="94"/>
      <c r="K79" s="95"/>
      <c r="L79" s="93"/>
    </row>
    <row r="80" spans="1:12" s="24" customFormat="1" ht="15" customHeight="1" x14ac:dyDescent="0.2">
      <c r="A80" s="55"/>
      <c r="B80" s="56">
        <v>69</v>
      </c>
      <c r="C80" s="110"/>
      <c r="D80" s="111"/>
      <c r="E80" s="38" t="s">
        <v>12</v>
      </c>
      <c r="F80" s="38" t="s">
        <v>12</v>
      </c>
      <c r="G80" s="38" t="s">
        <v>12</v>
      </c>
      <c r="H80" s="38"/>
      <c r="J80" s="94">
        <v>24</v>
      </c>
      <c r="K80" s="95">
        <v>123</v>
      </c>
      <c r="L80" s="93"/>
    </row>
    <row r="81" spans="1:245" s="24" customFormat="1" ht="15" customHeight="1" x14ac:dyDescent="0.2">
      <c r="A81" s="97"/>
      <c r="B81" s="56">
        <v>70</v>
      </c>
      <c r="C81" s="110"/>
      <c r="D81" s="111"/>
      <c r="E81" s="38" t="s">
        <v>12</v>
      </c>
      <c r="F81" s="38" t="s">
        <v>12</v>
      </c>
      <c r="G81" s="38" t="s">
        <v>12</v>
      </c>
      <c r="H81" s="38"/>
      <c r="J81" s="94">
        <v>25</v>
      </c>
      <c r="K81" s="95">
        <v>124</v>
      </c>
      <c r="L81" s="93"/>
    </row>
    <row r="82" spans="1:245" s="24" customFormat="1" ht="15" customHeight="1" x14ac:dyDescent="0.2">
      <c r="A82" s="66"/>
      <c r="B82" s="56">
        <v>71</v>
      </c>
      <c r="C82" s="110"/>
      <c r="D82" s="111"/>
      <c r="E82" s="38" t="s">
        <v>12</v>
      </c>
      <c r="F82" s="38" t="s">
        <v>12</v>
      </c>
      <c r="G82" s="38" t="s">
        <v>12</v>
      </c>
      <c r="H82" s="66"/>
      <c r="J82" s="94">
        <v>26</v>
      </c>
      <c r="K82" s="95">
        <v>125</v>
      </c>
      <c r="L82" s="93"/>
    </row>
    <row r="83" spans="1:245" s="24" customFormat="1" ht="15" customHeight="1" x14ac:dyDescent="0.2">
      <c r="A83" s="55"/>
      <c r="B83" s="56">
        <v>72</v>
      </c>
      <c r="C83" s="15"/>
      <c r="D83" s="114"/>
      <c r="E83" s="38" t="s">
        <v>12</v>
      </c>
      <c r="F83" s="38" t="s">
        <v>12</v>
      </c>
      <c r="G83" s="38" t="s">
        <v>12</v>
      </c>
      <c r="H83" s="38"/>
      <c r="I83" s="96"/>
      <c r="J83" s="94">
        <v>27</v>
      </c>
      <c r="K83" s="95">
        <v>126</v>
      </c>
    </row>
    <row r="84" spans="1:245" s="24" customFormat="1" ht="15" customHeight="1" x14ac:dyDescent="0.2">
      <c r="A84" s="55"/>
      <c r="B84" s="56">
        <v>73</v>
      </c>
      <c r="C84" s="78" t="s">
        <v>38</v>
      </c>
      <c r="D84" s="112"/>
      <c r="E84" s="113"/>
      <c r="F84" s="113"/>
      <c r="G84" s="113"/>
      <c r="I84" s="96"/>
      <c r="J84" s="94">
        <v>28</v>
      </c>
      <c r="K84" s="95">
        <v>127</v>
      </c>
    </row>
    <row r="85" spans="1:245" s="24" customFormat="1" ht="15" customHeight="1" x14ac:dyDescent="0.2">
      <c r="A85" s="18"/>
      <c r="B85" s="56">
        <v>74</v>
      </c>
      <c r="C85" s="15"/>
      <c r="D85" s="16"/>
      <c r="E85" s="38" t="s">
        <v>12</v>
      </c>
      <c r="F85" s="38" t="s">
        <v>12</v>
      </c>
      <c r="G85" s="38" t="s">
        <v>12</v>
      </c>
      <c r="J85" s="94">
        <v>29</v>
      </c>
      <c r="K85" s="95">
        <v>128</v>
      </c>
    </row>
    <row r="86" spans="1:245" s="67" customFormat="1" ht="15" customHeight="1" x14ac:dyDescent="0.2">
      <c r="A86" s="18"/>
      <c r="B86" s="56">
        <v>75</v>
      </c>
      <c r="C86" s="15"/>
      <c r="D86" s="16"/>
      <c r="E86" s="38" t="s">
        <v>12</v>
      </c>
      <c r="F86" s="38" t="s">
        <v>12</v>
      </c>
      <c r="G86" s="38" t="s">
        <v>12</v>
      </c>
      <c r="H86" s="24"/>
      <c r="J86" s="94">
        <v>30</v>
      </c>
      <c r="K86" s="95">
        <v>129</v>
      </c>
    </row>
    <row r="87" spans="1:245" s="67" customFormat="1" ht="15" customHeight="1" x14ac:dyDescent="0.2">
      <c r="A87" s="18"/>
      <c r="B87" s="56">
        <v>76</v>
      </c>
      <c r="C87" s="106"/>
      <c r="D87" s="17"/>
      <c r="E87" s="38" t="s">
        <v>12</v>
      </c>
      <c r="F87" s="38" t="s">
        <v>12</v>
      </c>
      <c r="G87" s="38" t="s">
        <v>12</v>
      </c>
      <c r="H87" s="24"/>
      <c r="I87" s="98"/>
      <c r="J87" s="99">
        <v>31</v>
      </c>
      <c r="K87" s="100">
        <v>130</v>
      </c>
      <c r="L87" s="98"/>
      <c r="M87" s="38"/>
      <c r="N87" s="101"/>
      <c r="O87" s="24"/>
      <c r="P87" s="98"/>
      <c r="Q87" s="98"/>
      <c r="R87" s="98"/>
      <c r="S87" s="38"/>
      <c r="T87" s="101"/>
      <c r="U87" s="24"/>
      <c r="V87" s="98"/>
      <c r="W87" s="98"/>
      <c r="X87" s="98"/>
      <c r="Y87" s="38"/>
      <c r="Z87" s="101"/>
      <c r="AA87" s="24"/>
      <c r="AB87" s="98"/>
      <c r="AC87" s="98"/>
      <c r="AD87" s="98"/>
      <c r="AE87" s="38"/>
      <c r="AF87" s="101"/>
      <c r="AG87" s="24"/>
      <c r="AH87" s="98"/>
      <c r="AI87" s="98"/>
      <c r="AJ87" s="98"/>
      <c r="AK87" s="38"/>
      <c r="AL87" s="101"/>
      <c r="AM87" s="24"/>
      <c r="AN87" s="98"/>
      <c r="AO87" s="98"/>
      <c r="AP87" s="98"/>
      <c r="AQ87" s="38"/>
      <c r="AR87" s="101"/>
      <c r="AS87" s="24"/>
      <c r="AT87" s="98"/>
      <c r="AU87" s="98"/>
      <c r="AV87" s="98"/>
      <c r="AW87" s="38"/>
      <c r="AX87" s="101"/>
      <c r="AY87" s="24"/>
      <c r="AZ87" s="98"/>
      <c r="BA87" s="98"/>
      <c r="BB87" s="98"/>
      <c r="BC87" s="38"/>
      <c r="BD87" s="101"/>
      <c r="BE87" s="24"/>
      <c r="BF87" s="98"/>
      <c r="BG87" s="98"/>
      <c r="BH87" s="98"/>
      <c r="BI87" s="38"/>
      <c r="BJ87" s="101"/>
      <c r="BK87" s="24"/>
      <c r="BL87" s="98"/>
      <c r="BM87" s="98"/>
      <c r="BN87" s="98"/>
      <c r="BO87" s="38"/>
      <c r="BP87" s="101"/>
      <c r="BQ87" s="24"/>
      <c r="BR87" s="98"/>
      <c r="BS87" s="98"/>
      <c r="BT87" s="98"/>
      <c r="BU87" s="38"/>
      <c r="BV87" s="101"/>
      <c r="BW87" s="24"/>
      <c r="BX87" s="98"/>
      <c r="BY87" s="98"/>
      <c r="BZ87" s="98"/>
      <c r="CA87" s="38"/>
      <c r="CB87" s="101"/>
      <c r="CC87" s="24"/>
      <c r="CD87" s="98"/>
      <c r="CE87" s="98"/>
      <c r="CF87" s="98"/>
      <c r="CG87" s="38"/>
      <c r="CH87" s="101"/>
      <c r="CI87" s="24"/>
      <c r="CJ87" s="98"/>
      <c r="CK87" s="98"/>
      <c r="CL87" s="98"/>
      <c r="CM87" s="38"/>
      <c r="CN87" s="101"/>
      <c r="CO87" s="24"/>
      <c r="CP87" s="98"/>
      <c r="CQ87" s="98"/>
      <c r="CR87" s="98"/>
      <c r="CS87" s="38"/>
      <c r="CT87" s="101"/>
      <c r="CU87" s="24"/>
      <c r="CV87" s="98"/>
      <c r="CW87" s="98"/>
      <c r="CX87" s="98"/>
      <c r="CY87" s="38"/>
      <c r="CZ87" s="101"/>
      <c r="DA87" s="24"/>
      <c r="DB87" s="98"/>
      <c r="DC87" s="98"/>
      <c r="DD87" s="98"/>
      <c r="DE87" s="38"/>
      <c r="DF87" s="101"/>
      <c r="DG87" s="24"/>
      <c r="DH87" s="98"/>
      <c r="DI87" s="98"/>
      <c r="DJ87" s="98"/>
      <c r="DK87" s="38"/>
      <c r="DL87" s="101"/>
      <c r="DM87" s="24"/>
      <c r="DN87" s="98"/>
      <c r="DO87" s="98"/>
      <c r="DP87" s="98"/>
      <c r="DQ87" s="38"/>
      <c r="DR87" s="101"/>
      <c r="DS87" s="24"/>
      <c r="DT87" s="98"/>
      <c r="DU87" s="98"/>
      <c r="DV87" s="98"/>
      <c r="DW87" s="38"/>
      <c r="DX87" s="101"/>
      <c r="DY87" s="24"/>
      <c r="DZ87" s="98"/>
      <c r="EA87" s="98"/>
      <c r="EB87" s="98"/>
      <c r="EC87" s="38"/>
      <c r="ED87" s="101"/>
      <c r="EE87" s="24"/>
      <c r="EF87" s="98"/>
      <c r="EG87" s="98"/>
      <c r="EH87" s="98"/>
      <c r="EI87" s="38"/>
      <c r="EJ87" s="101"/>
      <c r="EK87" s="24"/>
      <c r="EL87" s="98"/>
      <c r="EM87" s="98"/>
      <c r="EN87" s="98"/>
      <c r="EO87" s="38"/>
      <c r="EP87" s="101"/>
      <c r="EQ87" s="24"/>
      <c r="ER87" s="98"/>
      <c r="ES87" s="98"/>
      <c r="ET87" s="98"/>
      <c r="EU87" s="38"/>
      <c r="EV87" s="101"/>
      <c r="EW87" s="24"/>
      <c r="EX87" s="98"/>
      <c r="EY87" s="98"/>
      <c r="EZ87" s="98"/>
      <c r="FA87" s="38"/>
      <c r="FB87" s="101"/>
      <c r="FC87" s="24"/>
      <c r="FD87" s="98"/>
      <c r="FE87" s="98"/>
      <c r="FF87" s="98"/>
      <c r="FG87" s="38"/>
      <c r="FH87" s="101"/>
      <c r="FI87" s="24"/>
      <c r="FJ87" s="98"/>
      <c r="FK87" s="98"/>
      <c r="FL87" s="98"/>
      <c r="FM87" s="38"/>
      <c r="FN87" s="101"/>
      <c r="FO87" s="24"/>
      <c r="FP87" s="98"/>
      <c r="FQ87" s="98"/>
      <c r="FR87" s="98"/>
      <c r="FS87" s="38"/>
      <c r="FT87" s="101"/>
      <c r="FU87" s="24"/>
      <c r="FV87" s="98"/>
      <c r="FW87" s="98"/>
      <c r="FX87" s="98"/>
      <c r="FY87" s="38"/>
      <c r="FZ87" s="101"/>
      <c r="GA87" s="24"/>
      <c r="GB87" s="98"/>
      <c r="GC87" s="98"/>
      <c r="GD87" s="98"/>
      <c r="GE87" s="38"/>
      <c r="GF87" s="101"/>
      <c r="GG87" s="24"/>
      <c r="GH87" s="98"/>
      <c r="GI87" s="98"/>
      <c r="GJ87" s="98"/>
      <c r="GK87" s="38"/>
      <c r="GL87" s="101"/>
      <c r="GM87" s="24"/>
      <c r="GN87" s="98"/>
      <c r="GO87" s="98"/>
      <c r="GP87" s="98"/>
      <c r="GQ87" s="38"/>
      <c r="GR87" s="101"/>
      <c r="GS87" s="24"/>
      <c r="GT87" s="98"/>
      <c r="GU87" s="98"/>
      <c r="GV87" s="98"/>
      <c r="GW87" s="38"/>
      <c r="GX87" s="101"/>
      <c r="GY87" s="24"/>
      <c r="GZ87" s="98"/>
      <c r="HA87" s="98"/>
      <c r="HB87" s="98"/>
      <c r="HC87" s="38"/>
      <c r="HD87" s="101"/>
      <c r="HE87" s="24"/>
      <c r="HF87" s="98"/>
      <c r="HG87" s="98"/>
      <c r="HH87" s="98"/>
      <c r="HI87" s="38"/>
      <c r="HJ87" s="101"/>
      <c r="HK87" s="24"/>
      <c r="HL87" s="98"/>
      <c r="HM87" s="98"/>
      <c r="HN87" s="98"/>
      <c r="HO87" s="38"/>
      <c r="HP87" s="101"/>
      <c r="HQ87" s="24"/>
      <c r="HR87" s="98"/>
      <c r="HS87" s="98"/>
      <c r="HT87" s="98"/>
      <c r="HU87" s="38"/>
      <c r="HV87" s="101"/>
      <c r="HW87" s="24"/>
      <c r="HX87" s="98"/>
      <c r="HY87" s="98"/>
      <c r="HZ87" s="98"/>
      <c r="IA87" s="38"/>
      <c r="IB87" s="101"/>
      <c r="IC87" s="24"/>
      <c r="ID87" s="98"/>
      <c r="IE87" s="98"/>
      <c r="IF87" s="98"/>
      <c r="IG87" s="38"/>
      <c r="IH87" s="101"/>
      <c r="II87" s="24"/>
      <c r="IJ87" s="98"/>
      <c r="IK87" s="98"/>
    </row>
    <row r="88" spans="1:245" s="24" customFormat="1" ht="15" customHeight="1" x14ac:dyDescent="0.2">
      <c r="A88" s="18"/>
      <c r="B88" s="56">
        <v>77</v>
      </c>
      <c r="C88" s="15"/>
      <c r="D88" s="16"/>
      <c r="E88" s="38" t="s">
        <v>12</v>
      </c>
      <c r="F88" s="38" t="s">
        <v>12</v>
      </c>
      <c r="G88" s="38" t="s">
        <v>12</v>
      </c>
      <c r="K88" s="25"/>
    </row>
    <row r="89" spans="1:245" s="24" customFormat="1" ht="15" customHeight="1" x14ac:dyDescent="0.2">
      <c r="A89" s="18"/>
      <c r="B89" s="56">
        <v>78</v>
      </c>
      <c r="C89" s="15"/>
      <c r="D89" s="16"/>
      <c r="E89" s="38" t="s">
        <v>12</v>
      </c>
      <c r="F89" s="38" t="s">
        <v>12</v>
      </c>
      <c r="G89" s="38" t="s">
        <v>12</v>
      </c>
      <c r="K89" s="25"/>
    </row>
    <row r="90" spans="1:245" s="24" customFormat="1" ht="15" customHeight="1" x14ac:dyDescent="0.2">
      <c r="A90" s="18"/>
      <c r="B90" s="56">
        <v>79</v>
      </c>
      <c r="C90" s="106"/>
      <c r="D90" s="17"/>
      <c r="E90" s="38" t="s">
        <v>12</v>
      </c>
      <c r="F90" s="38" t="s">
        <v>12</v>
      </c>
      <c r="G90" s="38" t="s">
        <v>12</v>
      </c>
      <c r="K90" s="25"/>
    </row>
    <row r="91" spans="1:245" ht="15" customHeight="1" x14ac:dyDescent="0.2">
      <c r="B91" s="56">
        <v>80</v>
      </c>
    </row>
    <row r="92" spans="1:245" ht="15" customHeight="1" x14ac:dyDescent="0.2">
      <c r="B92" s="56">
        <v>81</v>
      </c>
    </row>
    <row r="93" spans="1:245" ht="15" customHeight="1" x14ac:dyDescent="0.2">
      <c r="B93" s="56">
        <v>82</v>
      </c>
    </row>
    <row r="94" spans="1:245" ht="15" customHeight="1" x14ac:dyDescent="0.2">
      <c r="B94" s="56">
        <v>83</v>
      </c>
    </row>
    <row r="95" spans="1:245" ht="15" customHeight="1" x14ac:dyDescent="0.2">
      <c r="B95" s="56">
        <v>84</v>
      </c>
    </row>
    <row r="96" spans="1:245" ht="15" customHeight="1" x14ac:dyDescent="0.2">
      <c r="B96" s="56">
        <v>85</v>
      </c>
    </row>
    <row r="97" spans="2:2" ht="15" customHeight="1" x14ac:dyDescent="0.2">
      <c r="B97" s="56">
        <v>86</v>
      </c>
    </row>
    <row r="98" spans="2:2" ht="15" customHeight="1" x14ac:dyDescent="0.2">
      <c r="B98" s="56">
        <v>87</v>
      </c>
    </row>
    <row r="99" spans="2:2" ht="15" customHeight="1" x14ac:dyDescent="0.2">
      <c r="B99" s="56">
        <v>88</v>
      </c>
    </row>
    <row r="100" spans="2:2" ht="15" customHeight="1" x14ac:dyDescent="0.2"/>
    <row r="101" spans="2:2" ht="15" customHeight="1" x14ac:dyDescent="0.2"/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Blanko</vt:lpstr>
      <vt:lpstr>Language</vt:lpstr>
      <vt:lpstr>Blanko!Drucktitel</vt:lpstr>
    </vt:vector>
  </TitlesOfParts>
  <Company>Huebner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</dc:creator>
  <cp:lastModifiedBy>Karsten Kleimann</cp:lastModifiedBy>
  <cp:lastPrinted>2020-09-24T07:26:28Z</cp:lastPrinted>
  <dcterms:created xsi:type="dcterms:W3CDTF">2005-02-22T12:29:26Z</dcterms:created>
  <dcterms:modified xsi:type="dcterms:W3CDTF">2020-09-24T07:26:46Z</dcterms:modified>
</cp:coreProperties>
</file>